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325" activeTab="0"/>
  </bookViews>
  <sheets>
    <sheet name="CALENDRIER" sheetId="1" r:id="rId1"/>
    <sheet name="Feuil1" sheetId="2" r:id="rId2"/>
  </sheets>
  <definedNames>
    <definedName name="_xlnm.Print_Area" localSheetId="0">'CALENDRIER'!$A$1:$K$36</definedName>
  </definedNames>
  <calcPr fullCalcOnLoad="1"/>
</workbook>
</file>

<file path=xl/sharedStrings.xml><?xml version="1.0" encoding="utf-8"?>
<sst xmlns="http://schemas.openxmlformats.org/spreadsheetml/2006/main" count="97" uniqueCount="68">
  <si>
    <t>ASPTT A</t>
  </si>
  <si>
    <t>Pt</t>
  </si>
  <si>
    <t>TPt</t>
  </si>
  <si>
    <t>T+/-</t>
  </si>
  <si>
    <t>+</t>
  </si>
  <si>
    <t>-</t>
  </si>
  <si>
    <t>CERCY A</t>
  </si>
  <si>
    <t>DECIZE A</t>
  </si>
  <si>
    <t>ASPTT</t>
  </si>
  <si>
    <t>MARZY</t>
  </si>
  <si>
    <t>GIMOUILLE</t>
  </si>
  <si>
    <t>LUTHENAY A</t>
  </si>
  <si>
    <t>CERCY B</t>
  </si>
  <si>
    <t>CHAULGNES</t>
  </si>
  <si>
    <t>GUERIGNY</t>
  </si>
  <si>
    <t>ST AMAND</t>
  </si>
  <si>
    <t>Rappel:</t>
  </si>
  <si>
    <t>Seules les Cases Blanches</t>
  </si>
  <si>
    <t xml:space="preserve"> à 14H30</t>
  </si>
  <si>
    <t>sont à remplir</t>
  </si>
  <si>
    <t xml:space="preserve">  Match 3  à</t>
  </si>
  <si>
    <t xml:space="preserve"> à 09H00</t>
  </si>
  <si>
    <t>Classement</t>
  </si>
  <si>
    <t>Pts</t>
  </si>
  <si>
    <t>+/-</t>
  </si>
  <si>
    <t>URZY</t>
  </si>
  <si>
    <t xml:space="preserve">  Match 4  à</t>
  </si>
  <si>
    <t xml:space="preserve"> à 09h00</t>
  </si>
  <si>
    <t xml:space="preserve">  Match 7  à</t>
  </si>
  <si>
    <t>GUERIGNY 09 H 00</t>
  </si>
  <si>
    <t>1) Remplir la liste des Clubs composant le Groupe (Colonne B1 à B14)</t>
  </si>
  <si>
    <t>2) Le calendrier se fait automatiquement</t>
  </si>
  <si>
    <t>3) Pour chaque rencontre: mettre uniquemment le score de la premiere équipe (Case Blanche,la rouge sera remplie automatiquement)</t>
  </si>
  <si>
    <t>4) Le score de l'adversaire se mettra automatiquement</t>
  </si>
  <si>
    <t>Exemple:</t>
  </si>
  <si>
    <t>L' équipe 1 Gagne par 32 à 4 : il faut mettre 32 pour le score de L'équipe 1 contre l'équipe 2 (4 sera automatique)</t>
  </si>
  <si>
    <t>Essayez : Tapez 32 ici</t>
  </si>
  <si>
    <t>Equipe 4</t>
  </si>
  <si>
    <t>Essayez : Tapez 17 ici</t>
  </si>
  <si>
    <t>L' équipe 4 Gagne par 19 à 17 : il faut mettre 17 pour le score de L'équipe 3 contre l'équipe 2 (19  sera automatique)</t>
  </si>
  <si>
    <t>5) Pour le Forfait : Mettre F si Premiere equipe Forfait sinon mettre G</t>
  </si>
  <si>
    <t>L' équipe 1 est forfait : il faut mettre un F pour le score de L'équipe 1 contre l'équipe 2 (G est automatique)</t>
  </si>
  <si>
    <t>Essayez : Tapez un F ici</t>
  </si>
  <si>
    <t>Essayez : Tapez un G ici</t>
  </si>
  <si>
    <t>L' équipe 4 est forfait : il faut mettre un G pour le score de L'équipe 3 contre l'équipe 4 (F est automatique)</t>
  </si>
  <si>
    <t>En cas de Forfait : le score attribué est 19 à 0</t>
  </si>
  <si>
    <t>Ne pas oublier d'appuyer sur le bouton Maj Classement sous le Classement</t>
  </si>
  <si>
    <t>POUGUES A</t>
  </si>
  <si>
    <t>COSNE</t>
  </si>
  <si>
    <t>A S F A</t>
  </si>
  <si>
    <t>CORBIGNY</t>
  </si>
  <si>
    <t>SAINT-BENIN</t>
  </si>
  <si>
    <t xml:space="preserve">  Match 5  à LA MACHINE  à  09H00</t>
  </si>
  <si>
    <t xml:space="preserve">  Match 6  à LA MACHINE  à  14H00</t>
  </si>
  <si>
    <t>ASF</t>
  </si>
  <si>
    <t xml:space="preserve">  Match 1  à  COSNE  à  09H00</t>
  </si>
  <si>
    <t xml:space="preserve">  Match 2  à  COSNE  à  14H00</t>
  </si>
  <si>
    <t xml:space="preserve">  Match 3  à POUGUES à  09H00</t>
  </si>
  <si>
    <t xml:space="preserve">  Match 4  à  POUGUES  à  14H00</t>
  </si>
  <si>
    <t xml:space="preserve">  Match 7  à FOURS à 9H00</t>
  </si>
  <si>
    <t xml:space="preserve">  Match 8  à FOURS à 14H30</t>
  </si>
  <si>
    <t>CHAMPVERT</t>
  </si>
  <si>
    <t>DECIZE 1</t>
  </si>
  <si>
    <t>ASPTT 1</t>
  </si>
  <si>
    <t>FOURS 1</t>
  </si>
  <si>
    <t>EXEMPT</t>
  </si>
  <si>
    <t>CDC VETERANS 2021 POULE A</t>
  </si>
  <si>
    <t>Match 9 à MARZY  9H - Finales 14 H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</si>
</sst>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</numFmts>
  <fonts count="48"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i/>
      <u val="single"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20"/>
      <name val="Comic Sans MS"/>
      <family val="4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4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right" wrapText="1"/>
    </xf>
    <xf numFmtId="166" fontId="4" fillId="0" borderId="13" xfId="0" applyNumberFormat="1" applyFont="1" applyFill="1" applyBorder="1" applyAlignment="1">
      <alignment vertical="center"/>
    </xf>
    <xf numFmtId="166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0" fillId="0" borderId="25" xfId="0" applyFont="1" applyBorder="1" applyAlignment="1">
      <alignment horizontal="left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166" fontId="4" fillId="0" borderId="23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 wrapText="1"/>
    </xf>
    <xf numFmtId="0" fontId="0" fillId="33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1" fillId="34" borderId="3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2" fillId="33" borderId="2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7" borderId="0" xfId="0" applyFont="1" applyFill="1" applyBorder="1" applyAlignment="1">
      <alignment horizontal="center" wrapText="1"/>
    </xf>
    <xf numFmtId="0" fontId="1" fillId="38" borderId="0" xfId="0" applyFont="1" applyFill="1" applyBorder="1" applyAlignment="1">
      <alignment horizontal="center" vertical="center"/>
    </xf>
    <xf numFmtId="0" fontId="1" fillId="39" borderId="0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7" fillId="40" borderId="34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/>
    </xf>
    <xf numFmtId="0" fontId="7" fillId="40" borderId="36" xfId="0" applyFont="1" applyFill="1" applyBorder="1" applyAlignment="1">
      <alignment horizontal="center" wrapText="1"/>
    </xf>
    <xf numFmtId="0" fontId="7" fillId="40" borderId="37" xfId="0" applyFont="1" applyFill="1" applyBorder="1" applyAlignment="1">
      <alignment horizontal="center" wrapText="1"/>
    </xf>
    <xf numFmtId="0" fontId="13" fillId="41" borderId="18" xfId="0" applyFont="1" applyFill="1" applyBorder="1" applyAlignment="1">
      <alignment horizontal="center"/>
    </xf>
    <xf numFmtId="0" fontId="13" fillId="41" borderId="38" xfId="0" applyFont="1" applyFill="1" applyBorder="1" applyAlignment="1">
      <alignment horizontal="center"/>
    </xf>
    <xf numFmtId="0" fontId="2" fillId="42" borderId="39" xfId="0" applyFont="1" applyFill="1" applyBorder="1" applyAlignment="1">
      <alignment horizontal="center"/>
    </xf>
    <xf numFmtId="0" fontId="2" fillId="42" borderId="40" xfId="0" applyFont="1" applyFill="1" applyBorder="1" applyAlignment="1">
      <alignment horizontal="center"/>
    </xf>
    <xf numFmtId="0" fontId="13" fillId="41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2" fillId="43" borderId="4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wrapText="1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/>
    </xf>
    <xf numFmtId="0" fontId="2" fillId="42" borderId="46" xfId="0" applyFont="1" applyFill="1" applyBorder="1" applyAlignment="1">
      <alignment horizontal="center"/>
    </xf>
    <xf numFmtId="0" fontId="7" fillId="40" borderId="47" xfId="0" applyFont="1" applyFill="1" applyBorder="1" applyAlignment="1">
      <alignment horizontal="center" wrapText="1"/>
    </xf>
    <xf numFmtId="0" fontId="10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1" fillId="35" borderId="0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7" fillId="40" borderId="48" xfId="0" applyFont="1" applyFill="1" applyBorder="1" applyAlignment="1">
      <alignment horizontal="center" vertical="center" wrapText="1"/>
    </xf>
    <xf numFmtId="0" fontId="7" fillId="40" borderId="49" xfId="0" applyFont="1" applyFill="1" applyBorder="1" applyAlignment="1">
      <alignment horizontal="center" vertical="center" wrapText="1"/>
    </xf>
    <xf numFmtId="0" fontId="0" fillId="43" borderId="50" xfId="0" applyFill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16" fontId="2" fillId="35" borderId="52" xfId="0" applyNumberFormat="1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wrapText="1"/>
    </xf>
    <xf numFmtId="16" fontId="3" fillId="35" borderId="52" xfId="0" applyNumberFormat="1" applyFont="1" applyFill="1" applyBorder="1" applyAlignment="1">
      <alignment horizontal="center" vertical="center" wrapText="1"/>
    </xf>
    <xf numFmtId="16" fontId="3" fillId="35" borderId="25" xfId="0" applyNumberFormat="1" applyFont="1" applyFill="1" applyBorder="1" applyAlignment="1">
      <alignment horizontal="center" vertical="center" wrapText="1"/>
    </xf>
    <xf numFmtId="0" fontId="7" fillId="40" borderId="53" xfId="0" applyFont="1" applyFill="1" applyBorder="1" applyAlignment="1">
      <alignment horizontal="center" vertical="center" wrapText="1"/>
    </xf>
    <xf numFmtId="0" fontId="7" fillId="40" borderId="54" xfId="0" applyFont="1" applyFill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3" fillId="35" borderId="25" xfId="0" applyFont="1" applyFill="1" applyBorder="1" applyAlignment="1">
      <alignment horizontal="center" wrapText="1"/>
    </xf>
    <xf numFmtId="16" fontId="2" fillId="35" borderId="52" xfId="0" applyNumberFormat="1" applyFont="1" applyFill="1" applyBorder="1" applyAlignment="1">
      <alignment horizontal="center" wrapText="1"/>
    </xf>
    <xf numFmtId="16" fontId="3" fillId="35" borderId="52" xfId="0" applyNumberFormat="1" applyFont="1" applyFill="1" applyBorder="1" applyAlignment="1">
      <alignment horizontal="center" wrapText="1"/>
    </xf>
    <xf numFmtId="0" fontId="3" fillId="44" borderId="0" xfId="0" applyFont="1" applyFill="1" applyBorder="1" applyAlignment="1">
      <alignment horizontal="center" wrapText="1"/>
    </xf>
    <xf numFmtId="16" fontId="3" fillId="44" borderId="0" xfId="0" applyNumberFormat="1" applyFont="1" applyFill="1" applyBorder="1" applyAlignment="1">
      <alignment horizontal="center" wrapText="1"/>
    </xf>
    <xf numFmtId="0" fontId="3" fillId="35" borderId="63" xfId="0" applyFont="1" applyFill="1" applyBorder="1" applyAlignment="1">
      <alignment horizontal="center" wrapText="1"/>
    </xf>
    <xf numFmtId="0" fontId="3" fillId="35" borderId="64" xfId="0" applyFont="1" applyFill="1" applyBorder="1" applyAlignment="1">
      <alignment horizontal="center" wrapText="1"/>
    </xf>
    <xf numFmtId="16" fontId="3" fillId="35" borderId="65" xfId="0" applyNumberFormat="1" applyFont="1" applyFill="1" applyBorder="1" applyAlignment="1">
      <alignment horizontal="center" wrapText="1"/>
    </xf>
    <xf numFmtId="16" fontId="3" fillId="35" borderId="6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3"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273</xdr:row>
      <xdr:rowOff>0</xdr:rowOff>
    </xdr:from>
    <xdr:to>
      <xdr:col>4</xdr:col>
      <xdr:colOff>57150</xdr:colOff>
      <xdr:row>273</xdr:row>
      <xdr:rowOff>0</xdr:rowOff>
    </xdr:to>
    <xdr:sp>
      <xdr:nvSpPr>
        <xdr:cNvPr id="1" name="Line 3"/>
        <xdr:cNvSpPr>
          <a:spLocks/>
        </xdr:cNvSpPr>
      </xdr:nvSpPr>
      <xdr:spPr>
        <a:xfrm>
          <a:off x="3857625" y="47139225"/>
          <a:ext cx="1476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273</xdr:row>
      <xdr:rowOff>0</xdr:rowOff>
    </xdr:from>
    <xdr:to>
      <xdr:col>4</xdr:col>
      <xdr:colOff>47625</xdr:colOff>
      <xdr:row>273</xdr:row>
      <xdr:rowOff>0</xdr:rowOff>
    </xdr:to>
    <xdr:sp>
      <xdr:nvSpPr>
        <xdr:cNvPr id="2" name="Line 4"/>
        <xdr:cNvSpPr>
          <a:spLocks/>
        </xdr:cNvSpPr>
      </xdr:nvSpPr>
      <xdr:spPr>
        <a:xfrm>
          <a:off x="3876675" y="47139225"/>
          <a:ext cx="1447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273</xdr:row>
      <xdr:rowOff>0</xdr:rowOff>
    </xdr:from>
    <xdr:to>
      <xdr:col>3</xdr:col>
      <xdr:colOff>1543050</xdr:colOff>
      <xdr:row>273</xdr:row>
      <xdr:rowOff>0</xdr:rowOff>
    </xdr:to>
    <xdr:sp>
      <xdr:nvSpPr>
        <xdr:cNvPr id="3" name="Line 5"/>
        <xdr:cNvSpPr>
          <a:spLocks/>
        </xdr:cNvSpPr>
      </xdr:nvSpPr>
      <xdr:spPr>
        <a:xfrm>
          <a:off x="3752850" y="47139225"/>
          <a:ext cx="1419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273</xdr:row>
      <xdr:rowOff>0</xdr:rowOff>
    </xdr:from>
    <xdr:to>
      <xdr:col>3</xdr:col>
      <xdr:colOff>1581150</xdr:colOff>
      <xdr:row>273</xdr:row>
      <xdr:rowOff>0</xdr:rowOff>
    </xdr:to>
    <xdr:sp>
      <xdr:nvSpPr>
        <xdr:cNvPr id="4" name="Line 6"/>
        <xdr:cNvSpPr>
          <a:spLocks/>
        </xdr:cNvSpPr>
      </xdr:nvSpPr>
      <xdr:spPr>
        <a:xfrm>
          <a:off x="3752850" y="47139225"/>
          <a:ext cx="1457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273</xdr:row>
      <xdr:rowOff>0</xdr:rowOff>
    </xdr:from>
    <xdr:to>
      <xdr:col>3</xdr:col>
      <xdr:colOff>1581150</xdr:colOff>
      <xdr:row>273</xdr:row>
      <xdr:rowOff>0</xdr:rowOff>
    </xdr:to>
    <xdr:sp>
      <xdr:nvSpPr>
        <xdr:cNvPr id="5" name="Line 8"/>
        <xdr:cNvSpPr>
          <a:spLocks/>
        </xdr:cNvSpPr>
      </xdr:nvSpPr>
      <xdr:spPr>
        <a:xfrm>
          <a:off x="3752850" y="47139225"/>
          <a:ext cx="1457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320</xdr:row>
      <xdr:rowOff>152400</xdr:rowOff>
    </xdr:from>
    <xdr:to>
      <xdr:col>4</xdr:col>
      <xdr:colOff>57150</xdr:colOff>
      <xdr:row>322</xdr:row>
      <xdr:rowOff>76200</xdr:rowOff>
    </xdr:to>
    <xdr:sp>
      <xdr:nvSpPr>
        <xdr:cNvPr id="6" name="Line 9"/>
        <xdr:cNvSpPr>
          <a:spLocks/>
        </xdr:cNvSpPr>
      </xdr:nvSpPr>
      <xdr:spPr>
        <a:xfrm>
          <a:off x="3829050" y="55749825"/>
          <a:ext cx="1504950" cy="304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323</xdr:row>
      <xdr:rowOff>171450</xdr:rowOff>
    </xdr:from>
    <xdr:to>
      <xdr:col>4</xdr:col>
      <xdr:colOff>47625</xdr:colOff>
      <xdr:row>325</xdr:row>
      <xdr:rowOff>123825</xdr:rowOff>
    </xdr:to>
    <xdr:sp>
      <xdr:nvSpPr>
        <xdr:cNvPr id="7" name="Line 10"/>
        <xdr:cNvSpPr>
          <a:spLocks/>
        </xdr:cNvSpPr>
      </xdr:nvSpPr>
      <xdr:spPr>
        <a:xfrm flipV="1">
          <a:off x="3876675" y="56349900"/>
          <a:ext cx="1447800" cy="3333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307</xdr:row>
      <xdr:rowOff>152400</xdr:rowOff>
    </xdr:from>
    <xdr:to>
      <xdr:col>4</xdr:col>
      <xdr:colOff>47625</xdr:colOff>
      <xdr:row>309</xdr:row>
      <xdr:rowOff>104775</xdr:rowOff>
    </xdr:to>
    <xdr:sp>
      <xdr:nvSpPr>
        <xdr:cNvPr id="8" name="Line 11"/>
        <xdr:cNvSpPr>
          <a:spLocks/>
        </xdr:cNvSpPr>
      </xdr:nvSpPr>
      <xdr:spPr>
        <a:xfrm>
          <a:off x="3638550" y="53254275"/>
          <a:ext cx="1685925" cy="3333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311</xdr:row>
      <xdr:rowOff>0</xdr:rowOff>
    </xdr:from>
    <xdr:to>
      <xdr:col>4</xdr:col>
      <xdr:colOff>104775</xdr:colOff>
      <xdr:row>312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695700" y="53882925"/>
          <a:ext cx="1685925" cy="304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16</xdr:row>
      <xdr:rowOff>19050</xdr:rowOff>
    </xdr:from>
    <xdr:to>
      <xdr:col>1</xdr:col>
      <xdr:colOff>1666875</xdr:colOff>
      <xdr:row>21</xdr:row>
      <xdr:rowOff>142875</xdr:rowOff>
    </xdr:to>
    <xdr:pic>
      <xdr:nvPicPr>
        <xdr:cNvPr id="10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219450"/>
          <a:ext cx="1762125" cy="1123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161925</xdr:colOff>
      <xdr:row>12</xdr:row>
      <xdr:rowOff>28575</xdr:rowOff>
    </xdr:from>
    <xdr:to>
      <xdr:col>1</xdr:col>
      <xdr:colOff>1600200</xdr:colOff>
      <xdr:row>13</xdr:row>
      <xdr:rowOff>190500</xdr:rowOff>
    </xdr:to>
    <xdr:pic>
      <xdr:nvPicPr>
        <xdr:cNvPr id="11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428875"/>
          <a:ext cx="16383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1000125</xdr:colOff>
      <xdr:row>333</xdr:row>
      <xdr:rowOff>47625</xdr:rowOff>
    </xdr:from>
    <xdr:to>
      <xdr:col>8</xdr:col>
      <xdr:colOff>295275</xdr:colOff>
      <xdr:row>334</xdr:row>
      <xdr:rowOff>152400</xdr:rowOff>
    </xdr:to>
    <xdr:pic>
      <xdr:nvPicPr>
        <xdr:cNvPr id="12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86800" y="58131075"/>
          <a:ext cx="942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V336"/>
  <sheetViews>
    <sheetView tabSelected="1" zoomScale="70" zoomScaleNormal="70" zoomScalePageLayoutView="0" workbookViewId="0" topLeftCell="A1">
      <selection activeCell="G20" sqref="G20"/>
    </sheetView>
  </sheetViews>
  <sheetFormatPr defaultColWidth="39.28125" defaultRowHeight="12.75"/>
  <cols>
    <col min="1" max="1" width="3.00390625" style="1" customWidth="1"/>
    <col min="2" max="2" width="26.7109375" style="1" customWidth="1"/>
    <col min="3" max="4" width="24.7109375" style="2" customWidth="1"/>
    <col min="5" max="6" width="5.7109375" style="3" customWidth="1"/>
    <col min="7" max="8" width="24.7109375" style="2" customWidth="1"/>
    <col min="9" max="10" width="5.7109375" style="3" customWidth="1"/>
    <col min="11" max="11" width="21.421875" style="1" customWidth="1"/>
    <col min="12" max="12" width="24.7109375" style="1" customWidth="1"/>
    <col min="13" max="14" width="5.7109375" style="3" customWidth="1"/>
    <col min="15" max="15" width="0" style="1" hidden="1" customWidth="1"/>
    <col min="16" max="16" width="0" style="4" hidden="1" customWidth="1"/>
    <col min="17" max="22" width="0" style="1" hidden="1" customWidth="1"/>
    <col min="23" max="16384" width="39.28125" style="1" customWidth="1"/>
  </cols>
  <sheetData>
    <row r="1" spans="1:22" ht="15.75" customHeight="1" thickBot="1">
      <c r="A1" s="86">
        <v>1</v>
      </c>
      <c r="B1" s="93" t="s">
        <v>9</v>
      </c>
      <c r="C1" s="128" t="s">
        <v>55</v>
      </c>
      <c r="D1" s="129"/>
      <c r="E1" s="130">
        <v>44369</v>
      </c>
      <c r="F1" s="130"/>
      <c r="G1" s="129" t="s">
        <v>53</v>
      </c>
      <c r="H1" s="129"/>
      <c r="I1" s="131">
        <v>44453</v>
      </c>
      <c r="J1" s="131"/>
      <c r="R1" s="5" t="s">
        <v>1</v>
      </c>
      <c r="S1" s="5" t="s">
        <v>2</v>
      </c>
      <c r="T1" s="1" t="s">
        <v>3</v>
      </c>
      <c r="U1" s="5" t="s">
        <v>4</v>
      </c>
      <c r="V1" s="5" t="s">
        <v>5</v>
      </c>
    </row>
    <row r="2" spans="1:22" ht="15.75" customHeight="1">
      <c r="A2" s="87">
        <v>2</v>
      </c>
      <c r="B2" s="94" t="s">
        <v>61</v>
      </c>
      <c r="C2" s="73" t="str">
        <f>$B$1</f>
        <v>MARZY</v>
      </c>
      <c r="D2" s="7" t="str">
        <f>$B$2</f>
        <v>CHAMPVERT</v>
      </c>
      <c r="E2" s="8"/>
      <c r="F2" s="9"/>
      <c r="G2" s="6" t="str">
        <f>$B$4</f>
        <v>DECIZE 1</v>
      </c>
      <c r="H2" s="7" t="str">
        <f>$B$9</f>
        <v>SAINT-BENIN</v>
      </c>
      <c r="I2" s="10"/>
      <c r="J2" s="9"/>
      <c r="P2" s="6" t="s">
        <v>47</v>
      </c>
      <c r="Q2" s="8">
        <v>8</v>
      </c>
      <c r="R2" s="11">
        <f>IF(Q2="","",IF(Q2="F",0,IF(Q2=18,2,IF(Q2&gt;18,3,1))))</f>
        <v>1</v>
      </c>
      <c r="S2" s="12"/>
      <c r="T2" s="12"/>
      <c r="U2" s="13">
        <f>IF(Q2="G",19,IF(Q2="",0,Q2))</f>
        <v>8</v>
      </c>
      <c r="V2" s="1">
        <f>IF(Q2="","",IF(U2=36,36,IF(U2=0,-36,IF(U2=19,19,IF(U2="f",-19,U2-(36-U2))))))</f>
        <v>-20</v>
      </c>
    </row>
    <row r="3" spans="1:22" ht="15.75" customHeight="1">
      <c r="A3" s="87">
        <v>3</v>
      </c>
      <c r="B3" s="94" t="s">
        <v>54</v>
      </c>
      <c r="C3" s="73" t="str">
        <f>$B$3</f>
        <v>ASF</v>
      </c>
      <c r="D3" s="7" t="str">
        <f>$B$4</f>
        <v>DECIZE 1</v>
      </c>
      <c r="E3" s="8"/>
      <c r="F3" s="9"/>
      <c r="G3" s="6" t="str">
        <f>$B$6</f>
        <v>ASPTT 1</v>
      </c>
      <c r="H3" s="7" t="str">
        <f>$B$1</f>
        <v>MARZY</v>
      </c>
      <c r="I3" s="10"/>
      <c r="J3" s="9"/>
      <c r="P3" s="6" t="s">
        <v>48</v>
      </c>
      <c r="Q3" s="8">
        <v>20</v>
      </c>
      <c r="R3" s="14">
        <f>IF(Q3="","",IF(Q3="F",0,IF(Q3=18,2,IF(Q3&gt;18,3,1))))</f>
        <v>3</v>
      </c>
      <c r="S3" s="15"/>
      <c r="T3" s="15"/>
      <c r="U3" s="13">
        <f>IF(Q3="G",19,IF(Q3="",0,Q3))</f>
        <v>20</v>
      </c>
      <c r="V3" s="1">
        <f>IF(Q3="","",IF(U3=36,36,IF(U3=0,-36,IF(U3=19,19,IF(U3="f",-19,U3-(36-U3))))))</f>
        <v>4</v>
      </c>
    </row>
    <row r="4" spans="1:22" ht="15.75" customHeight="1">
      <c r="A4" s="87">
        <v>4</v>
      </c>
      <c r="B4" s="94" t="s">
        <v>62</v>
      </c>
      <c r="C4" s="73" t="str">
        <f>$B$5</f>
        <v>COSNE</v>
      </c>
      <c r="D4" s="7" t="str">
        <f>$B$6</f>
        <v>ASPTT 1</v>
      </c>
      <c r="E4" s="8"/>
      <c r="F4" s="9"/>
      <c r="G4" s="6" t="str">
        <f>$B$7</f>
        <v>CORBIGNY</v>
      </c>
      <c r="H4" s="7" t="str">
        <f>$B$2</f>
        <v>CHAMPVERT</v>
      </c>
      <c r="I4" s="10"/>
      <c r="J4" s="9"/>
      <c r="M4" s="1"/>
      <c r="N4" s="1"/>
      <c r="P4" s="6" t="s">
        <v>0</v>
      </c>
      <c r="Q4" s="8">
        <v>6</v>
      </c>
      <c r="R4" s="14">
        <f>IF(Q4="","",IF(Q4="F",0,IF(Q4=18,2,IF(Q4&gt;18,3,1))))</f>
        <v>1</v>
      </c>
      <c r="S4" s="15"/>
      <c r="T4" s="15"/>
      <c r="U4" s="13">
        <f>IF(Q4="G",19,IF(Q4="",0,Q4))</f>
        <v>6</v>
      </c>
      <c r="V4" s="1">
        <f>IF(Q4="","",IF(U4=36,36,IF(U4=0,-36,IF(U4=19,19,IF(U4="f",-19,U4-(36-U4))))))</f>
        <v>-24</v>
      </c>
    </row>
    <row r="5" spans="1:22" ht="15.75" customHeight="1">
      <c r="A5" s="87">
        <v>5</v>
      </c>
      <c r="B5" s="94" t="s">
        <v>48</v>
      </c>
      <c r="C5" s="73" t="str">
        <f>$B$7</f>
        <v>CORBIGNY</v>
      </c>
      <c r="D5" s="7" t="str">
        <f>$B$8</f>
        <v>FOURS 1</v>
      </c>
      <c r="E5" s="16"/>
      <c r="F5" s="17"/>
      <c r="G5" s="18" t="str">
        <f>$B$8</f>
        <v>FOURS 1</v>
      </c>
      <c r="H5" s="19" t="str">
        <f>$B$3</f>
        <v>ASF</v>
      </c>
      <c r="I5" s="20"/>
      <c r="J5" s="17"/>
      <c r="M5" s="1"/>
      <c r="N5" s="1"/>
      <c r="P5" s="6" t="s">
        <v>50</v>
      </c>
      <c r="Q5" s="16">
        <v>24</v>
      </c>
      <c r="R5" s="14">
        <f>IF(Q5="","",IF(Q5="F",0,IF(Q5=18,2,IF(Q5&gt;18,3,1))))</f>
        <v>3</v>
      </c>
      <c r="S5" s="15"/>
      <c r="T5" s="15"/>
      <c r="U5" s="13">
        <f>IF(Q5="G",19,IF(Q5="",0,Q5))</f>
        <v>24</v>
      </c>
      <c r="V5" s="1">
        <f>IF(Q5="","",IF(U5=36,36,IF(U5=0,-36,IF(U5=19,19,IF(U5="f",-19,U5-(36-U5))))))</f>
        <v>12</v>
      </c>
    </row>
    <row r="6" spans="1:21" ht="15.75" customHeight="1" thickBot="1">
      <c r="A6" s="87">
        <v>6</v>
      </c>
      <c r="B6" s="94" t="s">
        <v>63</v>
      </c>
      <c r="C6" s="92" t="str">
        <f>$B$9</f>
        <v>SAINT-BENIN</v>
      </c>
      <c r="D6" s="19"/>
      <c r="E6" s="20"/>
      <c r="F6" s="17"/>
      <c r="G6" s="18" t="str">
        <f>$B$5</f>
        <v>COSNE</v>
      </c>
      <c r="H6" s="19"/>
      <c r="I6" s="20"/>
      <c r="J6" s="17">
        <f>IF(I6="","",IF(I6="F","G",IF(I6="G","F",36-I6)))</f>
      </c>
      <c r="M6" s="1"/>
      <c r="N6" s="1"/>
      <c r="P6" s="7" t="s">
        <v>7</v>
      </c>
      <c r="Q6" s="9">
        <v>28</v>
      </c>
      <c r="R6" s="14"/>
      <c r="S6" s="15"/>
      <c r="T6" s="15"/>
      <c r="U6" s="13"/>
    </row>
    <row r="7" spans="1:22" ht="15.75" customHeight="1" thickBot="1">
      <c r="A7" s="87">
        <v>7</v>
      </c>
      <c r="B7" s="94" t="s">
        <v>50</v>
      </c>
      <c r="C7" s="123" t="s">
        <v>56</v>
      </c>
      <c r="D7" s="109"/>
      <c r="E7" s="125">
        <v>44369</v>
      </c>
      <c r="F7" s="125"/>
      <c r="G7" s="109" t="s">
        <v>59</v>
      </c>
      <c r="H7" s="109"/>
      <c r="I7" s="110">
        <v>44467</v>
      </c>
      <c r="J7" s="110"/>
      <c r="M7" s="1"/>
      <c r="N7" s="1"/>
      <c r="P7" s="7" t="s">
        <v>9</v>
      </c>
      <c r="Q7" s="9">
        <v>16</v>
      </c>
      <c r="R7" s="14">
        <f>IF(Q7="","",IF(Q7="F",0,IF(Q7=18,2,IF(Q7&gt;18,3,1))))</f>
        <v>1</v>
      </c>
      <c r="S7" s="15"/>
      <c r="T7" s="15"/>
      <c r="U7" s="13">
        <f>IF(Q7="G",19,IF(Q7="",0,Q7))</f>
        <v>16</v>
      </c>
      <c r="V7" s="1">
        <f>IF(Q7="","",IF(U7=36,36,IF(U7=0,-36,IF(U7=19,19,IF(U7="f",-19,U7-(36-U7))))))</f>
        <v>-4</v>
      </c>
    </row>
    <row r="8" spans="1:22" ht="15.75" customHeight="1">
      <c r="A8" s="87">
        <v>8</v>
      </c>
      <c r="B8" s="94" t="s">
        <v>64</v>
      </c>
      <c r="C8" s="72" t="str">
        <f>$B$9</f>
        <v>SAINT-BENIN</v>
      </c>
      <c r="D8" s="22" t="str">
        <f>$B$1</f>
        <v>MARZY</v>
      </c>
      <c r="E8" s="23"/>
      <c r="F8" s="24"/>
      <c r="G8" s="21" t="str">
        <f>$B$6</f>
        <v>ASPTT 1</v>
      </c>
      <c r="H8" s="22" t="str">
        <f>$B$2</f>
        <v>CHAMPVERT</v>
      </c>
      <c r="I8" s="25"/>
      <c r="J8" s="24"/>
      <c r="M8" s="1"/>
      <c r="N8" s="1"/>
      <c r="P8" s="7" t="s">
        <v>49</v>
      </c>
      <c r="Q8" s="9">
        <v>30</v>
      </c>
      <c r="R8" s="14">
        <f>IF(Q8="","",IF(Q8="F",0,IF(Q8=18,2,IF(Q8&gt;18,3,1))))</f>
        <v>3</v>
      </c>
      <c r="S8" s="15"/>
      <c r="T8" s="15"/>
      <c r="U8" s="13">
        <f>IF(Q8="G",19,IF(Q8="",0,Q8))</f>
        <v>30</v>
      </c>
      <c r="V8" s="1">
        <f>IF(Q8="","",IF(U8=36,36,IF(U8=0,-36,IF(U8=19,19,IF(U8="f",-19,U8-(36-U8))))))</f>
        <v>24</v>
      </c>
    </row>
    <row r="9" spans="1:22" ht="15.75" customHeight="1" thickBot="1">
      <c r="A9" s="96">
        <v>9</v>
      </c>
      <c r="B9" s="94" t="s">
        <v>51</v>
      </c>
      <c r="C9" s="73" t="str">
        <f>$B$2</f>
        <v>CHAMPVERT</v>
      </c>
      <c r="D9" s="7" t="str">
        <f>$B$3</f>
        <v>ASF</v>
      </c>
      <c r="E9" s="8"/>
      <c r="F9" s="9"/>
      <c r="G9" s="6" t="str">
        <f>$B$7</f>
        <v>CORBIGNY</v>
      </c>
      <c r="H9" s="7" t="str">
        <f>$B$9</f>
        <v>SAINT-BENIN</v>
      </c>
      <c r="I9" s="10"/>
      <c r="J9" s="9"/>
      <c r="M9" s="1"/>
      <c r="N9" s="1"/>
      <c r="P9" s="7" t="s">
        <v>51</v>
      </c>
      <c r="Q9" s="17">
        <v>12</v>
      </c>
      <c r="R9" s="26">
        <f>IF(Q9="","",IF(Q9="F",0,IF(Q9=18,2,IF(Q9&gt;18,3,1))))</f>
        <v>1</v>
      </c>
      <c r="S9" s="27">
        <f>SUM(R2:R9)</f>
        <v>13</v>
      </c>
      <c r="T9" s="27">
        <f>SUM(V2:V9)</f>
        <v>-20</v>
      </c>
      <c r="U9" s="13">
        <f>IF(Q9="G",19,IF(Q9="",0,Q9))</f>
        <v>12</v>
      </c>
      <c r="V9" s="1">
        <f>IF(Q9="","",IF(U9=36,36,IF(U9=0,-36,IF(U9=19,19,IF(U9="f",-19,U9-(36-U9))))))</f>
        <v>-12</v>
      </c>
    </row>
    <row r="10" spans="1:22" ht="15.75" customHeight="1" thickBot="1">
      <c r="A10" s="91">
        <v>10</v>
      </c>
      <c r="B10" s="95" t="s">
        <v>65</v>
      </c>
      <c r="C10" s="73" t="str">
        <f>$B$4</f>
        <v>DECIZE 1</v>
      </c>
      <c r="D10" s="7" t="str">
        <f>$B$5</f>
        <v>COSNE</v>
      </c>
      <c r="E10" s="8"/>
      <c r="F10" s="9"/>
      <c r="G10" s="6" t="str">
        <f>$B$8</f>
        <v>FOURS 1</v>
      </c>
      <c r="H10" s="7" t="str">
        <f>$B$1</f>
        <v>MARZY</v>
      </c>
      <c r="I10" s="10"/>
      <c r="J10" s="9"/>
      <c r="M10" s="1"/>
      <c r="N10" s="1"/>
      <c r="P10" s="29"/>
      <c r="Q10" s="124"/>
      <c r="R10" s="124"/>
      <c r="S10" s="12"/>
      <c r="T10" s="12"/>
      <c r="U10" s="30">
        <f>IF(Q10="G",19,IF(Q10="",0,Q10))</f>
        <v>0</v>
      </c>
      <c r="V10" s="31">
        <f>IF(Q10="","",IF(U10=36,36,IF(U10=0,-36,IF(U10=19,19,IF(U10="f",-19,U10-(36-U10))))))</f>
      </c>
    </row>
    <row r="11" spans="1:22" ht="15.75" customHeight="1">
      <c r="A11" s="28"/>
      <c r="B11" s="28"/>
      <c r="C11" s="6" t="str">
        <f>$B$6</f>
        <v>ASPTT 1</v>
      </c>
      <c r="D11" s="7" t="str">
        <f>$B$7</f>
        <v>CORBIGNY</v>
      </c>
      <c r="E11" s="16"/>
      <c r="F11" s="17"/>
      <c r="G11" s="18" t="str">
        <f>$B$3</f>
        <v>ASF</v>
      </c>
      <c r="H11" s="19" t="str">
        <f>$B$5</f>
        <v>COSNE</v>
      </c>
      <c r="I11" s="20"/>
      <c r="J11" s="17"/>
      <c r="K11" s="32"/>
      <c r="M11" s="1"/>
      <c r="N11" s="1"/>
      <c r="P11" s="21"/>
      <c r="Q11" s="23"/>
      <c r="R11" s="24"/>
      <c r="S11" s="15"/>
      <c r="T11" s="15"/>
      <c r="U11" s="13">
        <f>IF(Q11="G",19,IF(Q11="",0,Q11))</f>
        <v>0</v>
      </c>
      <c r="V11" s="1">
        <f>IF(Q11="","",IF(U11=36,36,IF(U11=0,-36,IF(U11=19,19,IF(U11="f",-19,U11-(36-U11))))))</f>
      </c>
    </row>
    <row r="12" spans="1:21" ht="15.75" customHeight="1">
      <c r="A12" s="28"/>
      <c r="B12" s="28"/>
      <c r="C12" s="18" t="str">
        <f>$B$8</f>
        <v>FOURS 1</v>
      </c>
      <c r="D12" s="19"/>
      <c r="E12" s="20"/>
      <c r="F12" s="17"/>
      <c r="G12" s="6" t="str">
        <f>$B$4</f>
        <v>DECIZE 1</v>
      </c>
      <c r="H12" s="19"/>
      <c r="I12" s="20"/>
      <c r="J12" s="17"/>
      <c r="K12" s="32"/>
      <c r="M12" s="1"/>
      <c r="N12" s="1"/>
      <c r="P12" s="6"/>
      <c r="Q12" s="8"/>
      <c r="R12" s="9"/>
      <c r="S12" s="15"/>
      <c r="T12" s="15"/>
      <c r="U12" s="13"/>
    </row>
    <row r="13" spans="1:22" ht="15.75" customHeight="1" thickBot="1">
      <c r="A13" s="33" t="s">
        <v>16</v>
      </c>
      <c r="B13" s="34"/>
      <c r="C13" s="109" t="s">
        <v>57</v>
      </c>
      <c r="D13" s="109"/>
      <c r="E13" s="125">
        <v>44446</v>
      </c>
      <c r="F13" s="125"/>
      <c r="G13" s="109" t="s">
        <v>60</v>
      </c>
      <c r="H13" s="109"/>
      <c r="I13" s="110">
        <v>44467</v>
      </c>
      <c r="J13" s="110"/>
      <c r="M13" s="1"/>
      <c r="N13" s="1"/>
      <c r="P13" s="6"/>
      <c r="Q13" s="8"/>
      <c r="R13" s="9"/>
      <c r="S13" s="15"/>
      <c r="T13" s="15"/>
      <c r="U13" s="13">
        <f>IF(Q13="G",19,IF(Q13="",0,Q13))</f>
        <v>0</v>
      </c>
      <c r="V13" s="1">
        <f>IF(Q13="","",IF(U13=36,36,IF(U13=0,-36,IF(U13=19,19,IF(U13="f",-19,U13-(36-U13))))))</f>
      </c>
    </row>
    <row r="14" spans="1:22" ht="15.75" customHeight="1" thickBot="1">
      <c r="A14" s="34" t="s">
        <v>17</v>
      </c>
      <c r="B14" s="34"/>
      <c r="C14" s="21" t="str">
        <f>$B$2</f>
        <v>CHAMPVERT</v>
      </c>
      <c r="D14" s="22" t="str">
        <f>$B$8</f>
        <v>FOURS 1</v>
      </c>
      <c r="E14" s="23"/>
      <c r="F14" s="24"/>
      <c r="G14" s="21" t="str">
        <f>$B$7</f>
        <v>CORBIGNY</v>
      </c>
      <c r="H14" s="22" t="str">
        <f>$B$4</f>
        <v>DECIZE 1</v>
      </c>
      <c r="I14" s="25"/>
      <c r="J14" s="24"/>
      <c r="K14" s="35"/>
      <c r="L14" s="126"/>
      <c r="M14" s="126"/>
      <c r="N14" s="127"/>
      <c r="O14" s="127"/>
      <c r="P14" s="38" t="s">
        <v>18</v>
      </c>
      <c r="Q14" s="124">
        <v>41437</v>
      </c>
      <c r="R14" s="124"/>
      <c r="S14" s="15"/>
      <c r="T14" s="15"/>
      <c r="U14" s="30">
        <f>IF(Q14="G",19,IF(Q14="",0,Q14))</f>
        <v>41437</v>
      </c>
      <c r="V14" s="31">
        <f>IF(Q14="","",IF(U14=36,36,IF(U14=0,-36,IF(U14=19,19,IF(U14="f",-19,U14-(36-U14))))))</f>
        <v>82838</v>
      </c>
    </row>
    <row r="15" spans="1:22" ht="15.75" customHeight="1">
      <c r="A15" s="34" t="s">
        <v>19</v>
      </c>
      <c r="B15" s="34"/>
      <c r="C15" s="6" t="str">
        <f>$B$3</f>
        <v>ASF</v>
      </c>
      <c r="D15" s="7" t="str">
        <f>$B$7</f>
        <v>CORBIGNY</v>
      </c>
      <c r="E15" s="8"/>
      <c r="F15" s="9"/>
      <c r="G15" s="6" t="str">
        <f>$B$8</f>
        <v>FOURS 1</v>
      </c>
      <c r="H15" s="7" t="str">
        <f>$B$9</f>
        <v>SAINT-BENIN</v>
      </c>
      <c r="I15" s="10"/>
      <c r="J15" s="9"/>
      <c r="K15" s="35"/>
      <c r="L15" s="74"/>
      <c r="M15" s="74"/>
      <c r="N15" s="75"/>
      <c r="O15" s="76"/>
      <c r="P15" s="72" t="s">
        <v>8</v>
      </c>
      <c r="Q15" s="23"/>
      <c r="R15" s="24"/>
      <c r="S15" s="15"/>
      <c r="T15" s="15"/>
      <c r="U15" s="13">
        <f>IF(Q15="G",19,IF(Q15="",0,Q15))</f>
        <v>0</v>
      </c>
      <c r="V15" s="1">
        <f>IF(Q15="","",IF(U15=36,36,IF(U15=0,-36,IF(U15=19,19,IF(U15="f",-19,U15-(36-U15))))))</f>
      </c>
    </row>
    <row r="16" spans="3:22" ht="15.75" customHeight="1">
      <c r="C16" s="6" t="str">
        <f>$B$4</f>
        <v>DECIZE 1</v>
      </c>
      <c r="D16" s="7" t="str">
        <f>$B$6</f>
        <v>ASPTT 1</v>
      </c>
      <c r="E16" s="8"/>
      <c r="F16" s="9"/>
      <c r="G16" s="6" t="str">
        <f>$B$5</f>
        <v>COSNE</v>
      </c>
      <c r="H16" s="7" t="str">
        <f>$B$2</f>
        <v>CHAMPVERT</v>
      </c>
      <c r="I16" s="10"/>
      <c r="J16" s="9"/>
      <c r="K16" s="35"/>
      <c r="L16" s="74"/>
      <c r="M16" s="74"/>
      <c r="N16" s="75"/>
      <c r="O16" s="76"/>
      <c r="P16" s="73" t="s">
        <v>13</v>
      </c>
      <c r="Q16" s="8"/>
      <c r="R16" s="9"/>
      <c r="S16" s="15"/>
      <c r="T16" s="15"/>
      <c r="U16" s="13">
        <f>IF(Q16="G",19,IF(Q16="",0,Q16))</f>
        <v>0</v>
      </c>
      <c r="V16" s="1">
        <f>IF(Q16="","",IF(U16=36,36,IF(U16=0,-36,IF(U16=19,19,IF(U16="f",-19,U16-(36-U16))))))</f>
      </c>
    </row>
    <row r="17" spans="3:22" ht="15.75" customHeight="1" thickBot="1">
      <c r="C17" s="6" t="str">
        <f>$B$5</f>
        <v>COSNE</v>
      </c>
      <c r="D17" s="7" t="str">
        <f>$B$9</f>
        <v>SAINT-BENIN</v>
      </c>
      <c r="E17" s="16"/>
      <c r="F17" s="39"/>
      <c r="G17" s="7" t="str">
        <f>$B$1</f>
        <v>MARZY</v>
      </c>
      <c r="H17" s="7" t="str">
        <f>$B$3</f>
        <v>ASF</v>
      </c>
      <c r="I17" s="10"/>
      <c r="J17" s="40"/>
      <c r="K17" s="35"/>
      <c r="L17" s="74"/>
      <c r="M17" s="74"/>
      <c r="N17" s="75"/>
      <c r="O17" s="76"/>
      <c r="P17" s="73" t="s">
        <v>11</v>
      </c>
      <c r="Q17" s="8"/>
      <c r="R17" s="9"/>
      <c r="S17" s="27">
        <f>SUM(R10:R17)</f>
        <v>0</v>
      </c>
      <c r="T17" s="41">
        <f>SUM(V10:V17)</f>
        <v>82838</v>
      </c>
      <c r="U17" s="13">
        <f>IF(Q17="G",19,IF(Q17="",0,Q17))</f>
        <v>0</v>
      </c>
      <c r="V17" s="1">
        <f>IF(Q17="","",IF(U17=36,36,IF(U17=0,-36,IF(U17=19,19,IF(U17="f",-19,U17-(36-U17))))))</f>
      </c>
    </row>
    <row r="18" spans="3:21" ht="15.75" customHeight="1" thickBot="1">
      <c r="C18" s="6" t="str">
        <f>$B$1</f>
        <v>MARZY</v>
      </c>
      <c r="D18" s="19"/>
      <c r="E18" s="20"/>
      <c r="F18" s="39">
        <f>IF(E18="","",IF(E18="F","G",IF(E18="G","F",36-E18)))</f>
      </c>
      <c r="G18" s="7" t="str">
        <f>$B$6</f>
        <v>ASPTT 1</v>
      </c>
      <c r="H18" s="7"/>
      <c r="I18" s="10"/>
      <c r="J18" s="40"/>
      <c r="K18" s="35"/>
      <c r="L18" s="36"/>
      <c r="M18" s="37"/>
      <c r="N18" s="37"/>
      <c r="P18" s="18" t="s">
        <v>15</v>
      </c>
      <c r="Q18" s="20"/>
      <c r="R18" s="17"/>
      <c r="S18" s="42"/>
      <c r="T18" s="42"/>
      <c r="U18" s="13"/>
    </row>
    <row r="19" spans="3:22" ht="15.75" customHeight="1" thickBot="1">
      <c r="C19" s="109" t="s">
        <v>58</v>
      </c>
      <c r="D19" s="109"/>
      <c r="E19" s="110">
        <v>44446</v>
      </c>
      <c r="F19" s="110"/>
      <c r="G19" s="109" t="s">
        <v>67</v>
      </c>
      <c r="H19" s="123"/>
      <c r="I19" s="110">
        <v>44474</v>
      </c>
      <c r="J19" s="110"/>
      <c r="K19" s="35"/>
      <c r="L19" s="36"/>
      <c r="M19" s="37"/>
      <c r="N19" s="37"/>
      <c r="P19" s="29" t="s">
        <v>20</v>
      </c>
      <c r="Q19" s="124">
        <v>41451</v>
      </c>
      <c r="R19" s="124"/>
      <c r="S19" s="12"/>
      <c r="T19" s="12"/>
      <c r="U19" s="30">
        <f>IF(Q19="G",19,IF(Q19="",0,Q19))</f>
        <v>41451</v>
      </c>
      <c r="V19" s="31">
        <f>IF(Q19="","",IF(U19=36,36,IF(U19=0,-36,IF(U19=19,19,IF(U19="f",-19,U19-(36-U19))))))</f>
        <v>82866</v>
      </c>
    </row>
    <row r="20" spans="3:22" ht="15.75" customHeight="1">
      <c r="C20" s="21" t="str">
        <f>$B$3</f>
        <v>ASF</v>
      </c>
      <c r="D20" s="22" t="str">
        <f>$B$9</f>
        <v>SAINT-BENIN</v>
      </c>
      <c r="E20" s="25"/>
      <c r="F20" s="24"/>
      <c r="G20" s="21" t="str">
        <f>$B$8</f>
        <v>FOURS 1</v>
      </c>
      <c r="H20" s="22" t="str">
        <f>$B$4</f>
        <v>DECIZE 1</v>
      </c>
      <c r="I20" s="25"/>
      <c r="J20" s="24"/>
      <c r="K20" s="35"/>
      <c r="L20" s="36"/>
      <c r="M20" s="37"/>
      <c r="N20" s="37"/>
      <c r="P20" s="21" t="s">
        <v>6</v>
      </c>
      <c r="Q20" s="23"/>
      <c r="R20" s="24"/>
      <c r="S20" s="15"/>
      <c r="T20" s="15"/>
      <c r="U20" s="13">
        <f>IF(Q20="G",19,IF(Q20="",0,Q20))</f>
        <v>0</v>
      </c>
      <c r="V20" s="1">
        <f>IF(Q20="","",IF(U20=36,36,IF(U20=0,-36,IF(U20=19,19,IF(U20="f",-19,U20-(36-U20))))))</f>
      </c>
    </row>
    <row r="21" spans="3:22" ht="15.75" customHeight="1">
      <c r="C21" s="6" t="str">
        <f>$B$4</f>
        <v>DECIZE 1</v>
      </c>
      <c r="D21" s="7" t="str">
        <f>$B$1</f>
        <v>MARZY</v>
      </c>
      <c r="E21" s="10"/>
      <c r="F21" s="9"/>
      <c r="G21" s="6" t="str">
        <f>$B$6</f>
        <v>ASPTT 1</v>
      </c>
      <c r="H21" s="7" t="str">
        <f>$B$3</f>
        <v>ASF</v>
      </c>
      <c r="I21" s="10"/>
      <c r="J21" s="9"/>
      <c r="K21" s="35"/>
      <c r="L21" s="36"/>
      <c r="M21" s="37"/>
      <c r="N21" s="37"/>
      <c r="P21" s="6" t="s">
        <v>12</v>
      </c>
      <c r="Q21" s="8"/>
      <c r="R21" s="9"/>
      <c r="S21" s="15"/>
      <c r="T21" s="15"/>
      <c r="U21" s="13">
        <f>IF(Q21="G",19,IF(Q21="",0,Q21))</f>
        <v>0</v>
      </c>
      <c r="V21" s="1">
        <f>IF(Q21="","",IF(U21=36,36,IF(U21=0,-36,IF(U21=19,19,IF(U21="f",-19,U21-(36-U21))))))</f>
      </c>
    </row>
    <row r="22" spans="3:22" ht="15.75" customHeight="1">
      <c r="C22" s="6" t="str">
        <f>$B$5</f>
        <v>COSNE</v>
      </c>
      <c r="D22" s="7" t="str">
        <f>$B$7</f>
        <v>CORBIGNY</v>
      </c>
      <c r="E22" s="10"/>
      <c r="F22" s="9"/>
      <c r="G22" s="6" t="str">
        <f>$B$5</f>
        <v>COSNE</v>
      </c>
      <c r="H22" s="7" t="str">
        <f>$B$1</f>
        <v>MARZY</v>
      </c>
      <c r="I22" s="10"/>
      <c r="J22" s="9"/>
      <c r="K22" s="43"/>
      <c r="L22" s="36"/>
      <c r="M22" s="37"/>
      <c r="N22" s="37"/>
      <c r="P22" s="19"/>
      <c r="Q22" s="20"/>
      <c r="R22" s="17"/>
      <c r="S22" s="15"/>
      <c r="T22" s="15"/>
      <c r="U22" s="13">
        <f>IF(Q22="G",19,IF(Q22="",0,Q22))</f>
        <v>0</v>
      </c>
      <c r="V22" s="1">
        <f>IF(Q22="","",IF(U22=36,36,IF(U22=0,-36,IF(U22=19,19,IF(U22="f",-19,U22-(36-U22))))))</f>
      </c>
    </row>
    <row r="23" spans="3:22" ht="15.75" customHeight="1">
      <c r="C23" s="18" t="str">
        <f>$B$6</f>
        <v>ASPTT 1</v>
      </c>
      <c r="D23" s="19" t="str">
        <f>$B$8</f>
        <v>FOURS 1</v>
      </c>
      <c r="E23" s="20"/>
      <c r="F23" s="17"/>
      <c r="G23" s="7" t="str">
        <f>$B$2</f>
        <v>CHAMPVERT</v>
      </c>
      <c r="H23" s="7" t="str">
        <f>$B$9</f>
        <v>SAINT-BENIN</v>
      </c>
      <c r="I23" s="10"/>
      <c r="J23" s="40"/>
      <c r="K23" s="43"/>
      <c r="L23" s="36"/>
      <c r="M23" s="37"/>
      <c r="N23" s="37"/>
      <c r="P23" s="38" t="s">
        <v>21</v>
      </c>
      <c r="Q23" s="124">
        <v>41451</v>
      </c>
      <c r="R23" s="124"/>
      <c r="S23" s="15"/>
      <c r="T23" s="15"/>
      <c r="U23" s="30">
        <f>IF(Q23="G",19,IF(Q23="",0,Q23))</f>
        <v>41451</v>
      </c>
      <c r="V23" s="31">
        <f>IF(Q23="","",IF(U23=36,36,IF(U23=0,-36,IF(U23=19,19,IF(U23="f",-19,U23-(36-U23))))))</f>
        <v>82866</v>
      </c>
    </row>
    <row r="24" spans="3:21" ht="15.75" customHeight="1" thickBot="1">
      <c r="C24" s="6" t="str">
        <f>$B$2</f>
        <v>CHAMPVERT</v>
      </c>
      <c r="D24" s="19"/>
      <c r="E24" s="20"/>
      <c r="F24" s="17">
        <f>IF(E24="","",IF(E24="F","G",IF(E24="G","F",36-E24)))</f>
      </c>
      <c r="G24" s="19" t="str">
        <f>$B$7</f>
        <v>CORBIGNY</v>
      </c>
      <c r="H24" s="19"/>
      <c r="I24" s="20"/>
      <c r="J24" s="102">
        <f>IF(I24="","",IF(I24="F","G",IF(I24="G","F",36-I24)))</f>
      </c>
      <c r="K24" s="43"/>
      <c r="L24" s="36"/>
      <c r="M24" s="37"/>
      <c r="N24" s="37"/>
      <c r="P24" s="22" t="s">
        <v>13</v>
      </c>
      <c r="Q24" s="23"/>
      <c r="R24" s="24"/>
      <c r="S24" s="15"/>
      <c r="T24" s="15"/>
      <c r="U24" s="13"/>
    </row>
    <row r="25" spans="3:22" ht="15.75" customHeight="1" thickBot="1">
      <c r="C25" s="109" t="s">
        <v>52</v>
      </c>
      <c r="D25" s="109"/>
      <c r="E25" s="110">
        <v>44453</v>
      </c>
      <c r="F25" s="111"/>
      <c r="G25" s="112" t="s">
        <v>22</v>
      </c>
      <c r="H25" s="113"/>
      <c r="I25" s="103" t="s">
        <v>23</v>
      </c>
      <c r="J25" s="104" t="s">
        <v>24</v>
      </c>
      <c r="K25" s="43"/>
      <c r="L25" s="36"/>
      <c r="M25" s="35"/>
      <c r="N25" s="35"/>
      <c r="P25" s="7" t="s">
        <v>8</v>
      </c>
      <c r="Q25" s="8"/>
      <c r="R25" s="9"/>
      <c r="S25" s="15"/>
      <c r="T25" s="15"/>
      <c r="U25" s="13">
        <f aca="true" t="shared" si="0" ref="U25:U30">IF(Q25="G",19,IF(Q25="",0,Q25))</f>
        <v>0</v>
      </c>
      <c r="V25" s="1">
        <f aca="true" t="shared" si="1" ref="V25:V30">IF(Q25="","",IF(U25=36,36,IF(U25=0,-36,IF(U25=19,19,IF(U25="f",-19,U25-(36-U25))))))</f>
      </c>
    </row>
    <row r="26" spans="3:22" ht="15.75" customHeight="1" thickBot="1">
      <c r="C26" s="44" t="str">
        <f>$B$4</f>
        <v>DECIZE 1</v>
      </c>
      <c r="D26" s="45" t="str">
        <f>$B$2</f>
        <v>CHAMPVERT</v>
      </c>
      <c r="E26" s="46"/>
      <c r="F26" s="77"/>
      <c r="G26" s="80">
        <v>1</v>
      </c>
      <c r="H26" s="84"/>
      <c r="I26" s="49"/>
      <c r="J26" s="81"/>
      <c r="K26" s="47"/>
      <c r="L26" s="48"/>
      <c r="M26" s="35"/>
      <c r="N26" s="35"/>
      <c r="P26" s="6" t="s">
        <v>14</v>
      </c>
      <c r="Q26" s="16"/>
      <c r="R26" s="17"/>
      <c r="S26" s="27">
        <f>SUM(R19:R26)</f>
        <v>0</v>
      </c>
      <c r="T26" s="41">
        <f>SUM(V19:V26)</f>
        <v>165732</v>
      </c>
      <c r="U26" s="13">
        <f t="shared" si="0"/>
        <v>0</v>
      </c>
      <c r="V26" s="1">
        <f t="shared" si="1"/>
      </c>
    </row>
    <row r="27" spans="3:22" ht="15.75" customHeight="1" thickBot="1">
      <c r="C27" s="6" t="str">
        <f>$B$5</f>
        <v>COSNE</v>
      </c>
      <c r="D27" s="7" t="str">
        <f>$B$8</f>
        <v>FOURS 1</v>
      </c>
      <c r="E27" s="10"/>
      <c r="F27" s="78"/>
      <c r="G27" s="80">
        <v>2</v>
      </c>
      <c r="H27" s="84"/>
      <c r="I27" s="49"/>
      <c r="J27" s="81"/>
      <c r="K27" s="47"/>
      <c r="L27" s="48"/>
      <c r="M27" s="35"/>
      <c r="N27" s="35"/>
      <c r="P27" s="6" t="s">
        <v>25</v>
      </c>
      <c r="Q27" s="20"/>
      <c r="R27" s="17"/>
      <c r="S27" s="12"/>
      <c r="T27" s="12"/>
      <c r="U27" s="13">
        <f t="shared" si="0"/>
        <v>0</v>
      </c>
      <c r="V27" s="1">
        <f t="shared" si="1"/>
      </c>
    </row>
    <row r="28" spans="3:22" ht="15.75" customHeight="1" thickBot="1">
      <c r="C28" s="18" t="str">
        <f>$B$6</f>
        <v>ASPTT 1</v>
      </c>
      <c r="D28" s="19" t="str">
        <f>$B$9</f>
        <v>SAINT-BENIN</v>
      </c>
      <c r="E28" s="20"/>
      <c r="F28" s="39"/>
      <c r="G28" s="80">
        <v>3</v>
      </c>
      <c r="H28" s="84"/>
      <c r="I28" s="49"/>
      <c r="J28" s="81"/>
      <c r="K28" s="47"/>
      <c r="L28" s="48"/>
      <c r="M28" s="35"/>
      <c r="N28" s="35"/>
      <c r="P28" s="29" t="s">
        <v>26</v>
      </c>
      <c r="Q28" s="108">
        <v>42181</v>
      </c>
      <c r="R28" s="108"/>
      <c r="S28" s="15"/>
      <c r="T28" s="15"/>
      <c r="U28" s="30">
        <f t="shared" si="0"/>
        <v>42181</v>
      </c>
      <c r="V28" s="31">
        <f t="shared" si="1"/>
        <v>84326</v>
      </c>
    </row>
    <row r="29" spans="3:22" ht="15.75" customHeight="1">
      <c r="C29" s="6" t="str">
        <f>$B$7</f>
        <v>CORBIGNY</v>
      </c>
      <c r="D29" s="7" t="str">
        <f>$B$1</f>
        <v>MARZY</v>
      </c>
      <c r="E29" s="10"/>
      <c r="F29" s="78"/>
      <c r="G29" s="80">
        <v>4</v>
      </c>
      <c r="H29" s="84"/>
      <c r="I29" s="49"/>
      <c r="J29" s="81"/>
      <c r="K29" s="47"/>
      <c r="L29" s="47"/>
      <c r="M29" s="47"/>
      <c r="N29" s="47"/>
      <c r="P29" s="21" t="s">
        <v>6</v>
      </c>
      <c r="Q29" s="25"/>
      <c r="R29" s="24"/>
      <c r="S29" s="15"/>
      <c r="T29" s="15"/>
      <c r="U29" s="13">
        <f t="shared" si="0"/>
        <v>0</v>
      </c>
      <c r="V29" s="1">
        <f t="shared" si="1"/>
      </c>
    </row>
    <row r="30" spans="3:22" ht="16.5" thickBot="1">
      <c r="C30" s="50" t="str">
        <f>$B$3</f>
        <v>ASF</v>
      </c>
      <c r="D30" s="51"/>
      <c r="E30" s="52"/>
      <c r="F30" s="79">
        <f>IF(E30="","",IF(E30="F","G",IF(E30="G","F",36-E30)))</f>
      </c>
      <c r="G30" s="80">
        <v>5</v>
      </c>
      <c r="H30" s="84"/>
      <c r="I30" s="49"/>
      <c r="J30" s="81"/>
      <c r="K30" s="47"/>
      <c r="L30" s="47"/>
      <c r="M30" s="47"/>
      <c r="N30" s="47"/>
      <c r="P30" s="7" t="s">
        <v>25</v>
      </c>
      <c r="Q30" s="16"/>
      <c r="R30" s="17"/>
      <c r="S30" s="15"/>
      <c r="T30" s="15"/>
      <c r="U30" s="13">
        <f t="shared" si="0"/>
        <v>0</v>
      </c>
      <c r="V30" s="1">
        <f t="shared" si="1"/>
      </c>
    </row>
    <row r="31" spans="3:21" ht="16.5" thickBot="1">
      <c r="C31" s="54"/>
      <c r="D31" s="54"/>
      <c r="E31" s="55"/>
      <c r="F31" s="55"/>
      <c r="G31" s="83">
        <v>6</v>
      </c>
      <c r="H31" s="84"/>
      <c r="I31" s="49"/>
      <c r="J31" s="81"/>
      <c r="K31" s="47"/>
      <c r="L31" s="47"/>
      <c r="M31" s="47"/>
      <c r="N31" s="47"/>
      <c r="P31" s="19"/>
      <c r="Q31" s="20"/>
      <c r="R31" s="17"/>
      <c r="S31" s="15"/>
      <c r="T31" s="15"/>
      <c r="U31" s="13"/>
    </row>
    <row r="32" spans="2:22" ht="16.5" customHeight="1" thickBot="1">
      <c r="B32" s="114" t="s">
        <v>66</v>
      </c>
      <c r="C32" s="115"/>
      <c r="D32" s="116"/>
      <c r="E32"/>
      <c r="F32"/>
      <c r="G32" s="83">
        <v>7</v>
      </c>
      <c r="H32" s="84"/>
      <c r="I32" s="49"/>
      <c r="J32" s="81"/>
      <c r="K32"/>
      <c r="L32" s="47"/>
      <c r="M32" s="47"/>
      <c r="N32" s="47"/>
      <c r="P32" s="38" t="s">
        <v>18</v>
      </c>
      <c r="Q32" s="108">
        <v>42181</v>
      </c>
      <c r="R32" s="108"/>
      <c r="S32" s="15"/>
      <c r="T32" s="15"/>
      <c r="U32" s="30">
        <f aca="true" t="shared" si="2" ref="U32:U61">IF(Q32="G",19,IF(Q32="",0,Q32))</f>
        <v>42181</v>
      </c>
      <c r="V32" s="31">
        <f aca="true" t="shared" si="3" ref="V32:V61">IF(Q32="","",IF(U32=36,36,IF(U32=0,-36,IF(U32=19,19,IF(U32="f",-19,U32-(36-U32))))))</f>
        <v>84326</v>
      </c>
    </row>
    <row r="33" spans="2:22" ht="15.75">
      <c r="B33" s="117"/>
      <c r="C33" s="118"/>
      <c r="D33" s="119"/>
      <c r="E33"/>
      <c r="F33"/>
      <c r="G33" s="83">
        <v>8</v>
      </c>
      <c r="H33" s="85"/>
      <c r="I33" s="49"/>
      <c r="J33" s="81"/>
      <c r="K33"/>
      <c r="P33" s="22" t="s">
        <v>10</v>
      </c>
      <c r="Q33" s="25"/>
      <c r="R33" s="24"/>
      <c r="S33" s="15"/>
      <c r="T33" s="15"/>
      <c r="U33" s="13">
        <f t="shared" si="2"/>
        <v>0</v>
      </c>
      <c r="V33" s="1">
        <f t="shared" si="3"/>
      </c>
    </row>
    <row r="34" spans="2:22" ht="16.5" thickBot="1">
      <c r="B34" s="120"/>
      <c r="C34" s="121"/>
      <c r="D34" s="122"/>
      <c r="E34"/>
      <c r="F34"/>
      <c r="G34" s="97">
        <v>9</v>
      </c>
      <c r="H34" s="88"/>
      <c r="I34" s="89"/>
      <c r="J34" s="90"/>
      <c r="K34"/>
      <c r="P34" s="6" t="s">
        <v>8</v>
      </c>
      <c r="Q34" s="10"/>
      <c r="R34" s="9"/>
      <c r="S34" s="27">
        <f>SUM(R27:R34)</f>
        <v>0</v>
      </c>
      <c r="T34" s="41">
        <f>SUM(V27:V34)</f>
        <v>168652</v>
      </c>
      <c r="U34" s="13">
        <f t="shared" si="2"/>
        <v>0</v>
      </c>
      <c r="V34" s="1">
        <f t="shared" si="3"/>
      </c>
    </row>
    <row r="35" spans="2:22" ht="16.5" thickBot="1">
      <c r="B35"/>
      <c r="C35"/>
      <c r="D35"/>
      <c r="E35"/>
      <c r="F35"/>
      <c r="G35" s="82">
        <v>10</v>
      </c>
      <c r="H35" s="105"/>
      <c r="I35" s="106"/>
      <c r="J35" s="107"/>
      <c r="K35"/>
      <c r="P35" s="18" t="s">
        <v>13</v>
      </c>
      <c r="Q35" s="20"/>
      <c r="R35" s="17"/>
      <c r="S35" s="12"/>
      <c r="T35" s="12"/>
      <c r="U35" s="13">
        <f t="shared" si="2"/>
        <v>0</v>
      </c>
      <c r="V35" s="1">
        <f t="shared" si="3"/>
      </c>
    </row>
    <row r="36" spans="7:22" ht="16.5" customHeight="1">
      <c r="G36" s="98"/>
      <c r="H36" s="98"/>
      <c r="I36" s="98"/>
      <c r="J36" s="98"/>
      <c r="P36" s="18"/>
      <c r="Q36" s="20"/>
      <c r="R36" s="17"/>
      <c r="S36" s="15"/>
      <c r="T36" s="15"/>
      <c r="U36" s="13">
        <f t="shared" si="2"/>
        <v>0</v>
      </c>
      <c r="V36" s="1">
        <f t="shared" si="3"/>
      </c>
    </row>
    <row r="37" spans="2:22" ht="18">
      <c r="B37" s="99"/>
      <c r="C37" s="99"/>
      <c r="D37" s="99"/>
      <c r="E37" s="99"/>
      <c r="F37" s="99"/>
      <c r="G37" s="99"/>
      <c r="H37" s="99"/>
      <c r="I37" s="99"/>
      <c r="J37" s="99"/>
      <c r="K37" s="99"/>
      <c r="P37" s="7" t="s">
        <v>11</v>
      </c>
      <c r="Q37" s="10"/>
      <c r="R37" s="9"/>
      <c r="S37" s="15"/>
      <c r="T37" s="15"/>
      <c r="U37" s="13">
        <f t="shared" si="2"/>
        <v>0</v>
      </c>
      <c r="V37" s="1">
        <f t="shared" si="3"/>
      </c>
    </row>
    <row r="38" spans="2:22" ht="31.5">
      <c r="B38" s="98"/>
      <c r="C38" s="98"/>
      <c r="D38" s="98"/>
      <c r="E38" s="98"/>
      <c r="F38" s="98"/>
      <c r="G38" s="101"/>
      <c r="H38" s="101"/>
      <c r="I38" s="101"/>
      <c r="J38" s="101"/>
      <c r="K38" s="98"/>
      <c r="P38" s="19" t="s">
        <v>15</v>
      </c>
      <c r="Q38" s="20"/>
      <c r="R38" s="17"/>
      <c r="S38" s="15"/>
      <c r="T38" s="15"/>
      <c r="U38" s="13">
        <f t="shared" si="2"/>
        <v>0</v>
      </c>
      <c r="V38" s="1">
        <f t="shared" si="3"/>
      </c>
    </row>
    <row r="39" spans="2:22" ht="18.75" thickBot="1">
      <c r="B39" s="99"/>
      <c r="C39" s="99"/>
      <c r="D39" s="99"/>
      <c r="E39" s="99"/>
      <c r="F39" s="99"/>
      <c r="G39" s="100"/>
      <c r="H39" s="100"/>
      <c r="I39" s="100"/>
      <c r="J39" s="100"/>
      <c r="K39" s="99"/>
      <c r="P39" s="19"/>
      <c r="Q39" s="20"/>
      <c r="R39" s="17"/>
      <c r="S39" s="15"/>
      <c r="T39" s="15"/>
      <c r="U39" s="13">
        <f t="shared" si="2"/>
        <v>0</v>
      </c>
      <c r="V39" s="1">
        <f t="shared" si="3"/>
      </c>
    </row>
    <row r="40" spans="2:22" ht="16.5" customHeight="1" thickBot="1">
      <c r="B40" s="101"/>
      <c r="C40" s="101"/>
      <c r="D40" s="101"/>
      <c r="E40" s="101"/>
      <c r="F40" s="101"/>
      <c r="G40" s="100"/>
      <c r="H40" s="100"/>
      <c r="I40" s="100"/>
      <c r="J40" s="100"/>
      <c r="K40" s="101"/>
      <c r="P40" s="38" t="s">
        <v>27</v>
      </c>
      <c r="Q40" s="108">
        <v>42251</v>
      </c>
      <c r="R40" s="108"/>
      <c r="S40" s="27">
        <f>SUM(R35:R40)</f>
        <v>0</v>
      </c>
      <c r="T40" s="41">
        <f>SUM(V35:V40)</f>
        <v>84466</v>
      </c>
      <c r="U40" s="30">
        <f t="shared" si="2"/>
        <v>42251</v>
      </c>
      <c r="V40" s="31">
        <f t="shared" si="3"/>
        <v>84466</v>
      </c>
    </row>
    <row r="41" spans="2:22" ht="15.75">
      <c r="B41" s="61"/>
      <c r="C41" s="54"/>
      <c r="D41" s="54"/>
      <c r="E41" s="55"/>
      <c r="F41" s="55"/>
      <c r="G41"/>
      <c r="H41"/>
      <c r="I41"/>
      <c r="J41"/>
      <c r="K41" s="61"/>
      <c r="P41" s="6" t="s">
        <v>6</v>
      </c>
      <c r="Q41" s="10"/>
      <c r="R41" s="11">
        <f aca="true" t="shared" si="4" ref="R41:R48">IF(Q41="","",IF(Q41="F",0,IF(Q41=18,2,IF(Q41&gt;18,3,1))))</f>
      </c>
      <c r="S41" s="12"/>
      <c r="T41" s="12"/>
      <c r="U41" s="13">
        <f t="shared" si="2"/>
        <v>0</v>
      </c>
      <c r="V41" s="1">
        <f t="shared" si="3"/>
      </c>
    </row>
    <row r="42" spans="7:22" ht="15.75">
      <c r="G42"/>
      <c r="H42"/>
      <c r="I42"/>
      <c r="J42"/>
      <c r="P42" s="6" t="s">
        <v>12</v>
      </c>
      <c r="Q42" s="10"/>
      <c r="R42" s="14">
        <f t="shared" si="4"/>
      </c>
      <c r="S42" s="15"/>
      <c r="T42" s="15"/>
      <c r="U42" s="13">
        <f t="shared" si="2"/>
        <v>0</v>
      </c>
      <c r="V42" s="1">
        <f t="shared" si="3"/>
      </c>
    </row>
    <row r="43" spans="7:22" ht="15.75">
      <c r="G43"/>
      <c r="H43"/>
      <c r="I43"/>
      <c r="J43"/>
      <c r="P43" s="6" t="s">
        <v>8</v>
      </c>
      <c r="Q43" s="10"/>
      <c r="R43" s="14">
        <f t="shared" si="4"/>
      </c>
      <c r="S43" s="15"/>
      <c r="T43" s="15"/>
      <c r="U43" s="13">
        <f t="shared" si="2"/>
        <v>0</v>
      </c>
      <c r="V43" s="1">
        <f t="shared" si="3"/>
      </c>
    </row>
    <row r="44" spans="7:22" ht="15.75">
      <c r="G44" s="56"/>
      <c r="H44" s="56"/>
      <c r="I44" s="55"/>
      <c r="J44" s="55"/>
      <c r="P44" s="18" t="s">
        <v>13</v>
      </c>
      <c r="Q44" s="20"/>
      <c r="R44" s="14">
        <f t="shared" si="4"/>
      </c>
      <c r="S44" s="15"/>
      <c r="T44" s="15"/>
      <c r="U44" s="13">
        <f t="shared" si="2"/>
        <v>0</v>
      </c>
      <c r="V44" s="1">
        <f t="shared" si="3"/>
      </c>
    </row>
    <row r="45" spans="7:22" ht="15.75">
      <c r="G45"/>
      <c r="H45"/>
      <c r="I45"/>
      <c r="J45"/>
      <c r="P45" s="7" t="s">
        <v>15</v>
      </c>
      <c r="Q45" s="9"/>
      <c r="R45" s="14">
        <f t="shared" si="4"/>
      </c>
      <c r="S45" s="15"/>
      <c r="T45" s="15"/>
      <c r="U45" s="13">
        <f t="shared" si="2"/>
        <v>0</v>
      </c>
      <c r="V45" s="1">
        <f t="shared" si="3"/>
      </c>
    </row>
    <row r="46" spans="7:22" ht="15.75">
      <c r="G46"/>
      <c r="H46"/>
      <c r="I46"/>
      <c r="J46"/>
      <c r="P46" s="7" t="s">
        <v>11</v>
      </c>
      <c r="Q46" s="9"/>
      <c r="R46" s="14">
        <f t="shared" si="4"/>
      </c>
      <c r="S46" s="15"/>
      <c r="T46" s="15"/>
      <c r="U46" s="13">
        <f t="shared" si="2"/>
        <v>0</v>
      </c>
      <c r="V46" s="1">
        <f t="shared" si="3"/>
      </c>
    </row>
    <row r="47" spans="2:22" ht="16.5" thickBot="1">
      <c r="B47"/>
      <c r="C47"/>
      <c r="D47"/>
      <c r="E47"/>
      <c r="F47"/>
      <c r="G47"/>
      <c r="H47"/>
      <c r="I47"/>
      <c r="J47"/>
      <c r="K47"/>
      <c r="P47" s="7" t="s">
        <v>25</v>
      </c>
      <c r="Q47" s="9"/>
      <c r="R47" s="26">
        <f t="shared" si="4"/>
      </c>
      <c r="S47" s="27">
        <f>SUM(R41:R47)</f>
        <v>0</v>
      </c>
      <c r="T47" s="27">
        <f>SUM(V41:V47)</f>
        <v>0</v>
      </c>
      <c r="U47" s="13">
        <f t="shared" si="2"/>
        <v>0</v>
      </c>
      <c r="V47" s="1">
        <f t="shared" si="3"/>
      </c>
    </row>
    <row r="48" spans="2:22" ht="16.5" thickBot="1">
      <c r="B48"/>
      <c r="C48"/>
      <c r="D48"/>
      <c r="E48"/>
      <c r="F48"/>
      <c r="G48"/>
      <c r="H48"/>
      <c r="I48"/>
      <c r="J48"/>
      <c r="K48"/>
      <c r="P48" s="19" t="s">
        <v>10</v>
      </c>
      <c r="Q48" s="17"/>
      <c r="R48" s="11">
        <f t="shared" si="4"/>
      </c>
      <c r="S48" s="12"/>
      <c r="T48" s="12"/>
      <c r="U48" s="13">
        <f t="shared" si="2"/>
        <v>0</v>
      </c>
      <c r="V48" s="1">
        <f t="shared" si="3"/>
      </c>
    </row>
    <row r="49" spans="2:22" ht="16.5" customHeight="1" thickBot="1">
      <c r="B49"/>
      <c r="C49"/>
      <c r="D49"/>
      <c r="E49"/>
      <c r="F49"/>
      <c r="G49" s="56"/>
      <c r="H49" s="56"/>
      <c r="I49" s="55"/>
      <c r="J49" s="55"/>
      <c r="K49"/>
      <c r="P49" s="29" t="s">
        <v>28</v>
      </c>
      <c r="Q49" s="108">
        <v>42638</v>
      </c>
      <c r="R49" s="108"/>
      <c r="S49" s="15"/>
      <c r="T49" s="15"/>
      <c r="U49" s="30">
        <f t="shared" si="2"/>
        <v>42638</v>
      </c>
      <c r="V49" s="31">
        <f t="shared" si="3"/>
        <v>85240</v>
      </c>
    </row>
    <row r="50" spans="2:22" ht="15.75">
      <c r="B50"/>
      <c r="C50"/>
      <c r="D50"/>
      <c r="E50"/>
      <c r="F50"/>
      <c r="G50" s="57"/>
      <c r="H50" s="57"/>
      <c r="I50" s="55"/>
      <c r="J50" s="55"/>
      <c r="K50"/>
      <c r="P50" s="21" t="s">
        <v>6</v>
      </c>
      <c r="Q50" s="25"/>
      <c r="R50" s="24"/>
      <c r="S50" s="15"/>
      <c r="T50" s="15"/>
      <c r="U50" s="13">
        <f t="shared" si="2"/>
        <v>0</v>
      </c>
      <c r="V50" s="1">
        <f t="shared" si="3"/>
      </c>
    </row>
    <row r="51" spans="7:22" ht="15.75">
      <c r="G51" s="57"/>
      <c r="H51" s="57"/>
      <c r="I51" s="55"/>
      <c r="J51" s="55"/>
      <c r="P51" s="6" t="s">
        <v>12</v>
      </c>
      <c r="Q51" s="10"/>
      <c r="R51" s="9"/>
      <c r="S51" s="15"/>
      <c r="T51" s="15"/>
      <c r="U51" s="13">
        <f t="shared" si="2"/>
        <v>0</v>
      </c>
      <c r="V51" s="1">
        <f t="shared" si="3"/>
      </c>
    </row>
    <row r="52" spans="7:22" ht="16.5" thickBot="1">
      <c r="G52" s="57"/>
      <c r="H52" s="57"/>
      <c r="I52" s="55"/>
      <c r="J52" s="55"/>
      <c r="P52" s="6" t="s">
        <v>8</v>
      </c>
      <c r="Q52" s="10"/>
      <c r="R52" s="9"/>
      <c r="S52" s="15"/>
      <c r="T52" s="15"/>
      <c r="U52" s="13">
        <f t="shared" si="2"/>
        <v>0</v>
      </c>
      <c r="V52" s="1">
        <f t="shared" si="3"/>
      </c>
    </row>
    <row r="53" spans="7:22" ht="16.5" customHeight="1" thickBot="1">
      <c r="G53" s="57"/>
      <c r="H53" s="57"/>
      <c r="I53" s="55"/>
      <c r="J53" s="55"/>
      <c r="P53" s="38" t="s">
        <v>29</v>
      </c>
      <c r="Q53" s="108">
        <v>42638</v>
      </c>
      <c r="R53" s="108"/>
      <c r="S53" s="15"/>
      <c r="T53" s="15"/>
      <c r="U53" s="30">
        <f t="shared" si="2"/>
        <v>42638</v>
      </c>
      <c r="V53" s="31">
        <f t="shared" si="3"/>
        <v>85240</v>
      </c>
    </row>
    <row r="54" spans="7:22" ht="16.5" thickBot="1">
      <c r="G54" s="57"/>
      <c r="H54" s="57"/>
      <c r="I54" s="55"/>
      <c r="J54" s="55"/>
      <c r="P54" s="22" t="s">
        <v>25</v>
      </c>
      <c r="Q54" s="25"/>
      <c r="R54" s="24"/>
      <c r="S54" s="27">
        <f>SUM(R48:R54)</f>
        <v>0</v>
      </c>
      <c r="T54" s="41">
        <f>SUM(V48:V54)</f>
        <v>170480</v>
      </c>
      <c r="U54" s="13">
        <f t="shared" si="2"/>
        <v>0</v>
      </c>
      <c r="V54" s="1">
        <f t="shared" si="3"/>
      </c>
    </row>
    <row r="55" spans="7:22" ht="15.75">
      <c r="G55" s="57"/>
      <c r="H55" s="57"/>
      <c r="I55" s="55"/>
      <c r="J55" s="55"/>
      <c r="P55" s="7" t="s">
        <v>15</v>
      </c>
      <c r="Q55" s="10"/>
      <c r="R55" s="9"/>
      <c r="S55" s="12"/>
      <c r="T55" s="12"/>
      <c r="U55" s="13">
        <f t="shared" si="2"/>
        <v>0</v>
      </c>
      <c r="V55" s="1">
        <f t="shared" si="3"/>
      </c>
    </row>
    <row r="56" spans="7:22" ht="15.75">
      <c r="G56" s="57"/>
      <c r="H56" s="57"/>
      <c r="I56" s="55"/>
      <c r="J56" s="55"/>
      <c r="P56" s="7" t="s">
        <v>10</v>
      </c>
      <c r="Q56" s="10"/>
      <c r="R56" s="9"/>
      <c r="S56" s="15"/>
      <c r="T56" s="15"/>
      <c r="U56" s="13">
        <f t="shared" si="2"/>
        <v>0</v>
      </c>
      <c r="V56" s="1">
        <f t="shared" si="3"/>
      </c>
    </row>
    <row r="57" spans="7:22" ht="16.5" thickBot="1">
      <c r="G57" s="57"/>
      <c r="H57" s="57"/>
      <c r="I57" s="55"/>
      <c r="J57" s="55"/>
      <c r="P57" s="50">
        <v>0</v>
      </c>
      <c r="Q57" s="58"/>
      <c r="R57" s="14">
        <f>IF(Q57="","",IF(Q57="F",0,IF(Q57=18,2,IF(Q57&gt;18,3,1))))</f>
      </c>
      <c r="S57" s="15"/>
      <c r="T57" s="15"/>
      <c r="U57" s="13">
        <f t="shared" si="2"/>
        <v>0</v>
      </c>
      <c r="V57" s="1">
        <f t="shared" si="3"/>
      </c>
    </row>
    <row r="58" spans="7:22" ht="15.75">
      <c r="G58" s="57"/>
      <c r="H58" s="57"/>
      <c r="I58" s="55"/>
      <c r="J58" s="55"/>
      <c r="P58" s="7">
        <v>0</v>
      </c>
      <c r="Q58" s="9"/>
      <c r="R58" s="14">
        <f>IF(Q58="","",IF(Q58="F",0,IF(Q58=18,2,IF(Q58&gt;18,3,1))))</f>
      </c>
      <c r="S58" s="15"/>
      <c r="T58" s="15"/>
      <c r="U58" s="13">
        <f t="shared" si="2"/>
        <v>0</v>
      </c>
      <c r="V58" s="1">
        <f t="shared" si="3"/>
      </c>
    </row>
    <row r="59" spans="7:22" ht="15.75">
      <c r="G59" s="57"/>
      <c r="H59" s="57"/>
      <c r="I59" s="55"/>
      <c r="J59" s="55"/>
      <c r="P59" s="7">
        <v>0</v>
      </c>
      <c r="Q59" s="9"/>
      <c r="R59" s="14">
        <f>IF(Q59="","",IF(Q59="F",0,IF(Q59=18,2,IF(Q59&gt;18,3,1))))</f>
      </c>
      <c r="S59" s="15"/>
      <c r="T59" s="15"/>
      <c r="U59" s="13">
        <f t="shared" si="2"/>
        <v>0</v>
      </c>
      <c r="V59" s="1">
        <f t="shared" si="3"/>
      </c>
    </row>
    <row r="60" spans="7:22" ht="15.75">
      <c r="G60" s="57"/>
      <c r="H60" s="57"/>
      <c r="I60" s="55"/>
      <c r="J60" s="55"/>
      <c r="P60" s="7">
        <v>0</v>
      </c>
      <c r="Q60" s="9"/>
      <c r="R60" s="14">
        <f>IF(Q60="","",IF(Q60="F",0,IF(Q60=18,2,IF(Q60&gt;18,3,1))))</f>
      </c>
      <c r="S60" s="15"/>
      <c r="T60" s="15"/>
      <c r="U60" s="13">
        <f t="shared" si="2"/>
        <v>0</v>
      </c>
      <c r="V60" s="1">
        <f t="shared" si="3"/>
      </c>
    </row>
    <row r="61" spans="7:22" ht="16.5" thickBot="1">
      <c r="G61" s="57"/>
      <c r="H61" s="57"/>
      <c r="I61" s="55"/>
      <c r="J61" s="55"/>
      <c r="P61" s="59">
        <v>0</v>
      </c>
      <c r="Q61" s="53"/>
      <c r="R61" s="26">
        <f>IF(Q61="","",IF(Q61="F",0,IF(Q61=18,2,IF(Q61&gt;18,3,1))))</f>
      </c>
      <c r="S61" s="27">
        <f>SUM(R55:R61)</f>
        <v>0</v>
      </c>
      <c r="T61" s="27">
        <f>SUM(V55:V61)</f>
        <v>0</v>
      </c>
      <c r="U61" s="13">
        <f t="shared" si="2"/>
        <v>0</v>
      </c>
      <c r="V61" s="1">
        <f t="shared" si="3"/>
      </c>
    </row>
    <row r="62" spans="7:22" ht="15">
      <c r="G62" s="57"/>
      <c r="H62" s="57"/>
      <c r="I62" s="55"/>
      <c r="J62" s="55"/>
      <c r="P62" s="36"/>
      <c r="Q62" s="60"/>
      <c r="R62" s="35"/>
      <c r="S62" s="35"/>
      <c r="T62" s="35"/>
      <c r="U62" s="35"/>
      <c r="V62" s="1">
        <f>IF(U62=0,"",IF(U62=19,"",U62-(36-U62)))</f>
      </c>
    </row>
    <row r="63" spans="7:10" ht="15">
      <c r="G63" s="57"/>
      <c r="H63" s="57"/>
      <c r="I63" s="55"/>
      <c r="J63" s="55"/>
    </row>
    <row r="68" spans="7:8" ht="15">
      <c r="G68" s="1"/>
      <c r="H68" s="1"/>
    </row>
    <row r="69" spans="7:8" ht="15">
      <c r="G69" s="1"/>
      <c r="H69" s="1"/>
    </row>
    <row r="70" spans="7:8" ht="15">
      <c r="G70" s="1"/>
      <c r="H70" s="1"/>
    </row>
    <row r="71" spans="7:8" ht="15">
      <c r="G71" s="1"/>
      <c r="H71" s="1"/>
    </row>
    <row r="72" spans="7:8" ht="15">
      <c r="G72" s="1"/>
      <c r="H72" s="1"/>
    </row>
    <row r="293" spans="7:10" ht="15">
      <c r="G293" s="54"/>
      <c r="H293" s="54"/>
      <c r="I293" s="55"/>
      <c r="J293" s="55"/>
    </row>
    <row r="294" spans="7:10" ht="15">
      <c r="G294" s="54"/>
      <c r="H294" s="54"/>
      <c r="I294" s="55"/>
      <c r="J294" s="55"/>
    </row>
    <row r="295" spans="1:11" ht="15">
      <c r="A295" s="61"/>
      <c r="B295" s="61"/>
      <c r="C295" s="54"/>
      <c r="D295" s="54"/>
      <c r="E295" s="55"/>
      <c r="F295" s="55"/>
      <c r="G295" s="54"/>
      <c r="H295" s="54"/>
      <c r="I295" s="55"/>
      <c r="J295" s="55"/>
      <c r="K295" s="61"/>
    </row>
    <row r="296" spans="1:11" ht="15">
      <c r="A296" s="61"/>
      <c r="B296" s="61"/>
      <c r="C296" s="54"/>
      <c r="D296" s="54"/>
      <c r="E296" s="55"/>
      <c r="F296" s="55"/>
      <c r="G296" s="54"/>
      <c r="H296" s="54"/>
      <c r="I296" s="55"/>
      <c r="J296" s="55"/>
      <c r="K296" s="61"/>
    </row>
    <row r="297" spans="1:11" ht="15">
      <c r="A297" s="61"/>
      <c r="B297" s="61"/>
      <c r="C297" s="54"/>
      <c r="D297" s="54"/>
      <c r="E297" s="55"/>
      <c r="F297" s="55"/>
      <c r="G297" s="54"/>
      <c r="H297" s="54"/>
      <c r="I297" s="55"/>
      <c r="J297" s="55"/>
      <c r="K297" s="61"/>
    </row>
    <row r="298" spans="1:11" ht="15">
      <c r="A298" s="61"/>
      <c r="B298" s="61" t="s">
        <v>30</v>
      </c>
      <c r="C298" s="54"/>
      <c r="D298" s="54"/>
      <c r="E298" s="55"/>
      <c r="F298" s="55"/>
      <c r="G298" s="54"/>
      <c r="H298" s="54"/>
      <c r="I298" s="55"/>
      <c r="J298" s="55"/>
      <c r="K298" s="61"/>
    </row>
    <row r="299" spans="1:11" ht="15">
      <c r="A299" s="61"/>
      <c r="B299" s="61"/>
      <c r="C299" s="54"/>
      <c r="D299" s="54"/>
      <c r="E299" s="55"/>
      <c r="F299" s="55"/>
      <c r="G299" s="54"/>
      <c r="H299" s="54"/>
      <c r="I299" s="55"/>
      <c r="J299" s="55"/>
      <c r="K299" s="61"/>
    </row>
    <row r="300" spans="1:11" ht="15">
      <c r="A300" s="61"/>
      <c r="B300" s="61" t="s">
        <v>31</v>
      </c>
      <c r="C300" s="54"/>
      <c r="D300" s="54"/>
      <c r="E300" s="55"/>
      <c r="F300" s="55"/>
      <c r="G300" s="54"/>
      <c r="H300" s="54"/>
      <c r="I300" s="55"/>
      <c r="J300" s="55"/>
      <c r="K300" s="61"/>
    </row>
    <row r="301" spans="1:11" ht="15">
      <c r="A301" s="61"/>
      <c r="B301" s="61"/>
      <c r="C301" s="54"/>
      <c r="D301" s="54"/>
      <c r="E301" s="55"/>
      <c r="F301" s="55"/>
      <c r="G301" s="54"/>
      <c r="H301" s="54"/>
      <c r="I301" s="55"/>
      <c r="J301" s="55"/>
      <c r="K301" s="61"/>
    </row>
    <row r="302" spans="1:11" ht="15">
      <c r="A302" s="61"/>
      <c r="B302" s="62" t="s">
        <v>32</v>
      </c>
      <c r="C302" s="54"/>
      <c r="D302" s="54"/>
      <c r="E302" s="55"/>
      <c r="F302" s="55"/>
      <c r="G302" s="54"/>
      <c r="H302" s="54"/>
      <c r="I302" s="55"/>
      <c r="J302" s="55"/>
      <c r="K302" s="61"/>
    </row>
    <row r="303" spans="1:11" ht="15">
      <c r="A303" s="61"/>
      <c r="B303" s="61"/>
      <c r="C303" s="54"/>
      <c r="D303" s="54"/>
      <c r="E303" s="55"/>
      <c r="F303" s="55"/>
      <c r="G303" s="54"/>
      <c r="H303" s="54"/>
      <c r="I303" s="55"/>
      <c r="J303" s="55"/>
      <c r="K303" s="61"/>
    </row>
    <row r="304" spans="1:11" ht="15">
      <c r="A304" s="61"/>
      <c r="B304" s="61" t="s">
        <v>33</v>
      </c>
      <c r="C304" s="54"/>
      <c r="D304" s="54"/>
      <c r="E304" s="55"/>
      <c r="F304" s="55"/>
      <c r="G304" s="54"/>
      <c r="H304" s="54"/>
      <c r="I304" s="55"/>
      <c r="J304" s="55"/>
      <c r="K304" s="61"/>
    </row>
    <row r="305" spans="1:11" ht="15">
      <c r="A305" s="61"/>
      <c r="B305" s="61"/>
      <c r="C305" s="63"/>
      <c r="D305" s="63"/>
      <c r="E305" s="63"/>
      <c r="F305" s="63"/>
      <c r="G305" s="54"/>
      <c r="H305" s="54"/>
      <c r="I305" s="55"/>
      <c r="J305" s="55"/>
      <c r="K305" s="61"/>
    </row>
    <row r="306" spans="1:11" ht="15">
      <c r="A306" s="61"/>
      <c r="B306" s="61" t="s">
        <v>34</v>
      </c>
      <c r="C306" s="63"/>
      <c r="D306" s="63"/>
      <c r="E306" s="63"/>
      <c r="F306" s="63"/>
      <c r="G306" s="54"/>
      <c r="H306" s="54"/>
      <c r="I306" s="55"/>
      <c r="J306" s="55"/>
      <c r="K306" s="61"/>
    </row>
    <row r="307" spans="1:11" ht="15">
      <c r="A307" s="61"/>
      <c r="B307" s="63" t="s">
        <v>35</v>
      </c>
      <c r="C307" s="63"/>
      <c r="D307" s="54"/>
      <c r="E307" s="55"/>
      <c r="F307" s="55"/>
      <c r="G307" s="54"/>
      <c r="H307" s="54"/>
      <c r="I307" s="55"/>
      <c r="J307" s="55"/>
      <c r="K307" s="61"/>
    </row>
    <row r="308" spans="1:11" ht="15">
      <c r="A308" s="61"/>
      <c r="B308" s="61"/>
      <c r="C308" s="63" t="s">
        <v>36</v>
      </c>
      <c r="D308" s="54"/>
      <c r="E308" s="55"/>
      <c r="F308" s="55"/>
      <c r="G308" s="54"/>
      <c r="H308" s="54"/>
      <c r="I308" s="55"/>
      <c r="J308" s="55"/>
      <c r="K308" s="61"/>
    </row>
    <row r="309" spans="2:10" ht="15">
      <c r="B309" s="61"/>
      <c r="C309" s="54"/>
      <c r="D309" s="54"/>
      <c r="E309" s="55"/>
      <c r="F309" s="55"/>
      <c r="G309" s="54"/>
      <c r="H309" s="54"/>
      <c r="I309" s="55"/>
      <c r="J309" s="55"/>
    </row>
    <row r="310" spans="3:10" ht="15.75">
      <c r="C310" s="7" t="str">
        <f>$B$1</f>
        <v>MARZY</v>
      </c>
      <c r="D310" s="7" t="str">
        <f>$B$2</f>
        <v>CHAMPVERT</v>
      </c>
      <c r="E310" s="64"/>
      <c r="F310" s="65">
        <f>IF(E310="","",IF(E310="F","G",IF(E310="G","F",36-E310)))</f>
      </c>
      <c r="G310" s="54"/>
      <c r="H310" s="54"/>
      <c r="I310" s="55"/>
      <c r="J310" s="55"/>
    </row>
    <row r="311" spans="3:10" ht="15.75">
      <c r="C311" s="7" t="str">
        <f>$B$3</f>
        <v>ASF</v>
      </c>
      <c r="D311" s="7" t="s">
        <v>37</v>
      </c>
      <c r="E311" s="64"/>
      <c r="F311" s="65">
        <f>IF(E311="","",IF(E311="F","G",IF(E311="G","F",36-E311)))</f>
      </c>
      <c r="G311" s="54"/>
      <c r="H311" s="54"/>
      <c r="I311" s="55"/>
      <c r="J311" s="55"/>
    </row>
    <row r="312" spans="3:10" ht="15">
      <c r="C312" s="63"/>
      <c r="D312" s="63"/>
      <c r="E312" s="63"/>
      <c r="F312" s="63"/>
      <c r="G312" s="54"/>
      <c r="H312" s="54"/>
      <c r="I312" s="55"/>
      <c r="J312" s="55"/>
    </row>
    <row r="313" spans="1:10" ht="15">
      <c r="A313" s="61"/>
      <c r="C313" s="63" t="s">
        <v>38</v>
      </c>
      <c r="D313" s="63"/>
      <c r="E313" s="63"/>
      <c r="F313" s="63"/>
      <c r="G313" s="54"/>
      <c r="H313" s="54"/>
      <c r="I313" s="55"/>
      <c r="J313" s="55"/>
    </row>
    <row r="314" spans="1:10" ht="15">
      <c r="A314" s="61"/>
      <c r="C314" s="54"/>
      <c r="D314" s="54"/>
      <c r="E314" s="55"/>
      <c r="F314" s="55"/>
      <c r="G314" s="54"/>
      <c r="H314" s="54"/>
      <c r="I314" s="55"/>
      <c r="J314" s="55"/>
    </row>
    <row r="315" spans="1:10" ht="15">
      <c r="A315" s="61"/>
      <c r="B315" s="63" t="s">
        <v>39</v>
      </c>
      <c r="C315" s="54"/>
      <c r="D315" s="54"/>
      <c r="E315" s="55"/>
      <c r="F315" s="55"/>
      <c r="G315" s="54"/>
      <c r="H315" s="54"/>
      <c r="I315" s="55"/>
      <c r="J315" s="55"/>
    </row>
    <row r="316" spans="1:10" ht="15">
      <c r="A316" s="61"/>
      <c r="C316" s="54"/>
      <c r="D316" s="54"/>
      <c r="E316" s="55"/>
      <c r="F316" s="55"/>
      <c r="G316" s="54"/>
      <c r="H316" s="54"/>
      <c r="I316" s="55"/>
      <c r="J316" s="55"/>
    </row>
    <row r="317" spans="1:10" ht="15">
      <c r="A317" s="61"/>
      <c r="B317" s="61" t="s">
        <v>40</v>
      </c>
      <c r="C317" s="66"/>
      <c r="D317" s="66"/>
      <c r="E317" s="55"/>
      <c r="F317" s="55"/>
      <c r="G317" s="54"/>
      <c r="H317" s="54"/>
      <c r="I317" s="55"/>
      <c r="J317" s="55"/>
    </row>
    <row r="318" spans="1:10" ht="15">
      <c r="A318" s="61"/>
      <c r="B318" s="61"/>
      <c r="C318" s="66"/>
      <c r="D318" s="66"/>
      <c r="E318" s="55"/>
      <c r="F318" s="55"/>
      <c r="G318" s="54"/>
      <c r="H318" s="54"/>
      <c r="I318" s="55"/>
      <c r="J318" s="55"/>
    </row>
    <row r="319" spans="1:10" ht="15">
      <c r="A319" s="61"/>
      <c r="B319" s="61" t="s">
        <v>34</v>
      </c>
      <c r="C319" s="66"/>
      <c r="D319" s="66"/>
      <c r="E319" s="63"/>
      <c r="F319" s="63"/>
      <c r="G319" s="54"/>
      <c r="H319" s="54"/>
      <c r="I319" s="55"/>
      <c r="J319" s="55"/>
    </row>
    <row r="320" spans="1:10" ht="15">
      <c r="A320" s="61"/>
      <c r="B320" s="63" t="s">
        <v>41</v>
      </c>
      <c r="C320" s="1"/>
      <c r="D320" s="1"/>
      <c r="E320" s="63"/>
      <c r="F320" s="63"/>
      <c r="G320" s="54"/>
      <c r="H320" s="54"/>
      <c r="I320" s="55"/>
      <c r="J320" s="55"/>
    </row>
    <row r="321" spans="1:10" ht="15">
      <c r="A321" s="61"/>
      <c r="B321" s="61"/>
      <c r="C321" s="63" t="s">
        <v>42</v>
      </c>
      <c r="D321" s="63"/>
      <c r="E321" s="66"/>
      <c r="F321" s="66"/>
      <c r="G321" s="54"/>
      <c r="H321" s="54"/>
      <c r="I321" s="55"/>
      <c r="J321" s="55"/>
    </row>
    <row r="322" spans="1:10" ht="15">
      <c r="A322" s="61"/>
      <c r="B322" s="61"/>
      <c r="C322" s="66"/>
      <c r="D322" s="66"/>
      <c r="E322" s="66"/>
      <c r="F322" s="66"/>
      <c r="G322" s="54"/>
      <c r="H322" s="54"/>
      <c r="I322" s="55"/>
      <c r="J322" s="55"/>
    </row>
    <row r="323" spans="1:10" ht="15.75">
      <c r="A323" s="61"/>
      <c r="B323" s="61"/>
      <c r="C323" s="7" t="str">
        <f>$B$1</f>
        <v>MARZY</v>
      </c>
      <c r="D323" s="7" t="str">
        <f>$B$2</f>
        <v>CHAMPVERT</v>
      </c>
      <c r="E323" s="64"/>
      <c r="F323" s="65">
        <f>IF(E323="","",IF(E323="F","G",IF(E323="G","F",36-E323)))</f>
      </c>
      <c r="G323" s="54"/>
      <c r="H323" s="54"/>
      <c r="I323" s="55"/>
      <c r="J323" s="55"/>
    </row>
    <row r="324" spans="1:10" ht="15.75">
      <c r="A324" s="61"/>
      <c r="B324" s="61"/>
      <c r="C324" s="7" t="str">
        <f>$B$3</f>
        <v>ASF</v>
      </c>
      <c r="D324" s="7" t="s">
        <v>37</v>
      </c>
      <c r="E324" s="64"/>
      <c r="F324" s="65">
        <f>IF(E324="","",IF(E324="F","G",IF(E324="G","F",36-E324)))</f>
      </c>
      <c r="G324" s="54"/>
      <c r="H324" s="54"/>
      <c r="I324" s="55"/>
      <c r="J324" s="55"/>
    </row>
    <row r="325" spans="1:10" ht="14.25" customHeight="1">
      <c r="A325" s="61"/>
      <c r="C325" s="54"/>
      <c r="D325" s="54"/>
      <c r="E325" s="55"/>
      <c r="F325" s="55"/>
      <c r="G325" s="54"/>
      <c r="H325" s="54"/>
      <c r="I325" s="55"/>
      <c r="J325" s="55"/>
    </row>
    <row r="326" spans="1:10" ht="15">
      <c r="A326" s="61"/>
      <c r="B326" s="61"/>
      <c r="C326" s="63" t="s">
        <v>43</v>
      </c>
      <c r="D326" s="63"/>
      <c r="E326" s="63"/>
      <c r="F326" s="63"/>
      <c r="G326" s="54"/>
      <c r="H326" s="54"/>
      <c r="I326" s="55"/>
      <c r="J326" s="55"/>
    </row>
    <row r="327" spans="1:10" ht="15">
      <c r="A327" s="61"/>
      <c r="B327" s="63" t="s">
        <v>44</v>
      </c>
      <c r="C327" s="1"/>
      <c r="D327" s="1"/>
      <c r="E327" s="66"/>
      <c r="F327" s="66"/>
      <c r="G327" s="54"/>
      <c r="H327" s="54"/>
      <c r="I327" s="55"/>
      <c r="J327" s="55"/>
    </row>
    <row r="328" spans="1:10" ht="15">
      <c r="A328" s="61"/>
      <c r="C328" s="1"/>
      <c r="D328" s="1"/>
      <c r="E328" s="66"/>
      <c r="F328" s="66"/>
      <c r="G328" s="68"/>
      <c r="H328" s="54"/>
      <c r="I328" s="55"/>
      <c r="J328" s="55"/>
    </row>
    <row r="329" spans="1:10" ht="15">
      <c r="A329" s="61"/>
      <c r="C329" s="1"/>
      <c r="D329" s="1"/>
      <c r="E329" s="66"/>
      <c r="F329" s="66"/>
      <c r="G329" s="54"/>
      <c r="H329" s="54"/>
      <c r="I329" s="55"/>
      <c r="J329" s="55"/>
    </row>
    <row r="330" spans="1:10" ht="15">
      <c r="A330" s="61"/>
      <c r="B330" s="67" t="s">
        <v>45</v>
      </c>
      <c r="D330" s="68"/>
      <c r="E330" s="68"/>
      <c r="F330" s="68"/>
      <c r="G330" s="70"/>
      <c r="H330" s="70"/>
      <c r="I330" s="71"/>
      <c r="J330" s="55"/>
    </row>
    <row r="331" spans="1:10" ht="15">
      <c r="A331" s="61"/>
      <c r="C331" s="54"/>
      <c r="D331" s="54"/>
      <c r="E331" s="55"/>
      <c r="F331" s="55"/>
      <c r="G331" s="54"/>
      <c r="H331" s="54"/>
      <c r="I331" s="55"/>
      <c r="J331" s="55"/>
    </row>
    <row r="332" spans="1:10" ht="15">
      <c r="A332" s="61"/>
      <c r="B332" s="69" t="s">
        <v>46</v>
      </c>
      <c r="C332" s="70"/>
      <c r="D332" s="70"/>
      <c r="E332" s="71"/>
      <c r="F332" s="71"/>
      <c r="G332" s="54"/>
      <c r="H332" s="54"/>
      <c r="I332" s="55"/>
      <c r="J332" s="55"/>
    </row>
    <row r="333" spans="1:10" ht="15">
      <c r="A333" s="61"/>
      <c r="B333" s="66"/>
      <c r="C333" s="54"/>
      <c r="D333" s="54"/>
      <c r="E333" s="55"/>
      <c r="F333" s="55"/>
      <c r="G333" s="54"/>
      <c r="H333" s="54"/>
      <c r="I333" s="55"/>
      <c r="J333" s="55"/>
    </row>
    <row r="334" spans="1:10" ht="15">
      <c r="A334" s="61"/>
      <c r="B334" s="61"/>
      <c r="C334" s="54"/>
      <c r="D334" s="54"/>
      <c r="E334" s="55"/>
      <c r="F334" s="55"/>
      <c r="G334" s="54"/>
      <c r="H334" s="54"/>
      <c r="I334" s="55"/>
      <c r="J334" s="55"/>
    </row>
    <row r="335" spans="1:6" ht="15">
      <c r="A335" s="61"/>
      <c r="B335" s="61"/>
      <c r="C335" s="54"/>
      <c r="D335" s="54"/>
      <c r="E335" s="55"/>
      <c r="F335" s="55"/>
    </row>
    <row r="336" spans="2:6" ht="15">
      <c r="B336" s="61"/>
      <c r="C336" s="54"/>
      <c r="D336" s="54"/>
      <c r="E336" s="55"/>
      <c r="F336" s="55"/>
    </row>
  </sheetData>
  <sheetProtection selectLockedCells="1" selectUnlockedCells="1"/>
  <mergeCells count="31">
    <mergeCell ref="C1:D1"/>
    <mergeCell ref="E1:F1"/>
    <mergeCell ref="G1:H1"/>
    <mergeCell ref="I1:J1"/>
    <mergeCell ref="C7:D7"/>
    <mergeCell ref="E7:F7"/>
    <mergeCell ref="G7:H7"/>
    <mergeCell ref="I7:J7"/>
    <mergeCell ref="Q10:R10"/>
    <mergeCell ref="C13:D13"/>
    <mergeCell ref="E13:F13"/>
    <mergeCell ref="G13:H13"/>
    <mergeCell ref="I13:J13"/>
    <mergeCell ref="Q14:R14"/>
    <mergeCell ref="L14:M14"/>
    <mergeCell ref="N14:O14"/>
    <mergeCell ref="C19:D19"/>
    <mergeCell ref="E19:F19"/>
    <mergeCell ref="G19:H19"/>
    <mergeCell ref="I19:J19"/>
    <mergeCell ref="Q19:R19"/>
    <mergeCell ref="Q23:R23"/>
    <mergeCell ref="Q49:R49"/>
    <mergeCell ref="Q53:R53"/>
    <mergeCell ref="Q40:R40"/>
    <mergeCell ref="C25:D25"/>
    <mergeCell ref="E25:F25"/>
    <mergeCell ref="G25:H25"/>
    <mergeCell ref="Q28:R28"/>
    <mergeCell ref="B32:D34"/>
    <mergeCell ref="Q32:R32"/>
  </mergeCells>
  <conditionalFormatting sqref="C1:D29 E2:F6 E8:F12 E14:F18 E20:F24 E26:F29 G1:H12 H13 H19 I2:J6 I8:J12 K22:K31 L18:L25 L29:N35 M18:N24 P34:P36 P41:P52 P57:P65536 Q41:R48 Q57:Q62 R57:R61 V1 O1:P13 Q1:U9 G25:J25 S10:U61 O18:O58">
    <cfRule type="cellIs" priority="3" dxfId="0" operator="equal" stopIfTrue="1">
      <formula>"Exempt"</formula>
    </cfRule>
  </conditionalFormatting>
  <conditionalFormatting sqref="F30">
    <cfRule type="cellIs" priority="4" dxfId="0" operator="equal" stopIfTrue="1">
      <formula>"Exempt"</formula>
    </cfRule>
  </conditionalFormatting>
  <conditionalFormatting sqref="G13:G18 H14:J18">
    <cfRule type="cellIs" priority="5" dxfId="0" operator="equal" stopIfTrue="1">
      <formula>"Exempt"</formula>
    </cfRule>
  </conditionalFormatting>
  <conditionalFormatting sqref="Q11:R13">
    <cfRule type="cellIs" priority="8" dxfId="0" operator="equal" stopIfTrue="1">
      <formula>"Exempt"</formula>
    </cfRule>
  </conditionalFormatting>
  <conditionalFormatting sqref="P15:R17">
    <cfRule type="cellIs" priority="9" dxfId="0" operator="equal" stopIfTrue="1">
      <formula>"Exempt"</formula>
    </cfRule>
  </conditionalFormatting>
  <conditionalFormatting sqref="P18:P21 Q18:R18 Q20:R21">
    <cfRule type="cellIs" priority="10" dxfId="0" operator="equal" stopIfTrue="1">
      <formula>"Exempt"</formula>
    </cfRule>
  </conditionalFormatting>
  <conditionalFormatting sqref="P22:R22 P24:R25">
    <cfRule type="cellIs" priority="11" dxfId="0" operator="equal" stopIfTrue="1">
      <formula>"Exempt"</formula>
    </cfRule>
  </conditionalFormatting>
  <conditionalFormatting sqref="P26:P29 Q26:R27 Q29:R29">
    <cfRule type="cellIs" priority="12" dxfId="0" operator="equal" stopIfTrue="1">
      <formula>"Exempt"</formula>
    </cfRule>
  </conditionalFormatting>
  <conditionalFormatting sqref="P30:R31 P33:R33">
    <cfRule type="cellIs" priority="13" dxfId="0" operator="equal" stopIfTrue="1">
      <formula>"Exempt"</formula>
    </cfRule>
  </conditionalFormatting>
  <conditionalFormatting sqref="Q34:R36">
    <cfRule type="cellIs" priority="14" dxfId="0" operator="equal" stopIfTrue="1">
      <formula>"Exempt"</formula>
    </cfRule>
  </conditionalFormatting>
  <conditionalFormatting sqref="P37:R39">
    <cfRule type="cellIs" priority="15" dxfId="0" operator="equal" stopIfTrue="1">
      <formula>"Exempt"</formula>
    </cfRule>
  </conditionalFormatting>
  <conditionalFormatting sqref="Q50:R52">
    <cfRule type="cellIs" priority="16" dxfId="0" operator="equal" stopIfTrue="1">
      <formula>"Exempt"</formula>
    </cfRule>
  </conditionalFormatting>
  <conditionalFormatting sqref="P54:R56">
    <cfRule type="cellIs" priority="17" dxfId="0" operator="equal" stopIfTrue="1">
      <formula>"Exempt"</formula>
    </cfRule>
  </conditionalFormatting>
  <conditionalFormatting sqref="C30">
    <cfRule type="cellIs" priority="18" dxfId="0" operator="equal" stopIfTrue="1">
      <formula>"Exempt"</formula>
    </cfRule>
  </conditionalFormatting>
  <conditionalFormatting sqref="I26:J26 I28:J32 I34:J34">
    <cfRule type="cellIs" priority="19" dxfId="0" operator="equal" stopIfTrue="1">
      <formula>"Exempt"</formula>
    </cfRule>
  </conditionalFormatting>
  <conditionalFormatting sqref="G26 G28:G32 G34">
    <cfRule type="cellIs" priority="20" dxfId="0" operator="equal" stopIfTrue="1">
      <formula>"Exempt"</formula>
    </cfRule>
  </conditionalFormatting>
  <conditionalFormatting sqref="I27:J27">
    <cfRule type="cellIs" priority="22" dxfId="0" operator="equal" stopIfTrue="1">
      <formula>"Exempt"</formula>
    </cfRule>
  </conditionalFormatting>
  <conditionalFormatting sqref="G27">
    <cfRule type="cellIs" priority="23" dxfId="0" operator="equal" stopIfTrue="1">
      <formula>"Exempt"</formula>
    </cfRule>
  </conditionalFormatting>
  <conditionalFormatting sqref="I33:J33">
    <cfRule type="cellIs" priority="24" dxfId="0" operator="equal" stopIfTrue="1">
      <formula>"Exempt"</formula>
    </cfRule>
  </conditionalFormatting>
  <conditionalFormatting sqref="G33">
    <cfRule type="cellIs" priority="25" dxfId="0" operator="equal" stopIfTrue="1">
      <formula>"Exempt"</formula>
    </cfRule>
  </conditionalFormatting>
  <conditionalFormatting sqref="G19:G24 H20:J24">
    <cfRule type="cellIs" priority="26" dxfId="0" operator="equal" stopIfTrue="1">
      <formula>"Exempt"</formula>
    </cfRule>
  </conditionalFormatting>
  <conditionalFormatting sqref="N15:O17 L14:M17">
    <cfRule type="cellIs" priority="2" dxfId="0" operator="equal" stopIfTrue="1">
      <formula>"Exempt"</formula>
    </cfRule>
  </conditionalFormatting>
  <conditionalFormatting sqref="G35">
    <cfRule type="cellIs" priority="1" dxfId="0" operator="equal" stopIfTrue="1">
      <formula>"Exempt"</formula>
    </cfRule>
  </conditionalFormatting>
  <printOptions horizontalCentered="1" verticalCentered="1"/>
  <pageMargins left="0.1968503937007874" right="0.15748031496062992" top="0" bottom="0" header="0" footer="0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Hewlett-Packard Company</cp:lastModifiedBy>
  <cp:lastPrinted>2021-05-25T08:52:30Z</cp:lastPrinted>
  <dcterms:modified xsi:type="dcterms:W3CDTF">2021-05-26T07:26:37Z</dcterms:modified>
  <cp:category/>
  <cp:version/>
  <cp:contentType/>
  <cp:contentStatus/>
</cp:coreProperties>
</file>