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32760" windowWidth="17625" windowHeight="8700" activeTab="0"/>
  </bookViews>
  <sheets>
    <sheet name="CALENDRIER" sheetId="1" r:id="rId1"/>
    <sheet name="Feuil1" sheetId="2" r:id="rId2"/>
  </sheets>
  <definedNames>
    <definedName name="_xlnm.Print_Area" localSheetId="0">'CALENDRIER'!$A$1:$J$25</definedName>
  </definedNames>
  <calcPr fullCalcOnLoad="1"/>
</workbook>
</file>

<file path=xl/sharedStrings.xml><?xml version="1.0" encoding="utf-8"?>
<sst xmlns="http://schemas.openxmlformats.org/spreadsheetml/2006/main" count="133" uniqueCount="48">
  <si>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</si>
  <si>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</si>
  <si>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</si>
  <si>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</si>
  <si>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</si>
  <si>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</si>
  <si>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</si>
  <si>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</si>
  <si>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</si>
  <si>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</si>
  <si>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</si>
  <si>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</si>
  <si>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</si>
  <si>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</si>
  <si>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</si>
  <si>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</si>
  <si>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</si>
  <si>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</si>
  <si>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</si>
  <si>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</si>
  <si>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</si>
  <si>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</si>
  <si>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</si>
  <si>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</si>
  <si>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</si>
  <si>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</si>
  <si>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</si>
  <si>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</si>
  <si>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</si>
  <si>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>FÉDÉRATION FRANÇAISE DE PÉTANQUE ET JEU PROVENÇAL</t>
  </si>
  <si>
    <r>
      <t>AGRÉÉE PAR LE MINIST</t>
    </r>
    <r>
      <rPr>
        <sz val="8"/>
        <color indexed="8"/>
        <rFont val="Comic Sans MS"/>
        <family val="4"/>
      </rPr>
      <t>È</t>
    </r>
    <r>
      <rPr>
        <sz val="8"/>
        <color indexed="8"/>
        <rFont val="Arial"/>
        <family val="2"/>
      </rPr>
      <t xml:space="preserve">RE DE LA JEUNESSE ET  DES SPORTS </t>
    </r>
  </si>
  <si>
    <t xml:space="preserve">  Match 2  à  CHÂTEAU-CHINON  à  14H 00</t>
  </si>
  <si>
    <t>COMITE DE LA NIEVRE</t>
  </si>
  <si>
    <t xml:space="preserve">  Match 3  à  POUGUES   à  09H00</t>
  </si>
  <si>
    <t xml:space="preserve">  Match 4  à  POUGUES   à  14H 00</t>
  </si>
  <si>
    <t>POUGUES 3</t>
  </si>
  <si>
    <t>POUGUES 4</t>
  </si>
  <si>
    <t>ASF 1</t>
  </si>
  <si>
    <t>LA MACHINE 1</t>
  </si>
  <si>
    <t>CHAMPVERT 1</t>
  </si>
  <si>
    <t>CHATILLON</t>
  </si>
  <si>
    <t>FOURS 1</t>
  </si>
  <si>
    <t>ST AMAND 1</t>
  </si>
  <si>
    <t xml:space="preserve">  Match 5  à FOURS  à  09H00</t>
  </si>
  <si>
    <t xml:space="preserve">  Match 6  à FOURS  à 14H00</t>
  </si>
  <si>
    <t xml:space="preserve">  Match 1   à CHÂTEAU-CHINON  à  10H00 </t>
  </si>
  <si>
    <t>Championnat Départemental Masculin des Clubs 2021  D1 Poule B</t>
  </si>
  <si>
    <t xml:space="preserve">  Match 7  à MARZY à 8H30 - Finales à 14H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</si>
</sst>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9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sz val="20"/>
      <name val="Comic Sans MS"/>
      <family val="4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" fontId="14" fillId="38" borderId="23" xfId="0" applyNumberFormat="1" applyFont="1" applyFill="1" applyBorder="1" applyAlignment="1">
      <alignment horizontal="center" wrapText="1"/>
    </xf>
    <xf numFmtId="16" fontId="14" fillId="38" borderId="24" xfId="0" applyNumberFormat="1" applyFont="1" applyFill="1" applyBorder="1" applyAlignment="1">
      <alignment horizontal="center" wrapText="1"/>
    </xf>
    <xf numFmtId="0" fontId="14" fillId="39" borderId="25" xfId="0" applyFont="1" applyFill="1" applyBorder="1" applyAlignment="1">
      <alignment horizontal="center" wrapText="1"/>
    </xf>
    <xf numFmtId="0" fontId="14" fillId="39" borderId="26" xfId="0" applyFont="1" applyFill="1" applyBorder="1" applyAlignment="1">
      <alignment horizontal="center" wrapText="1"/>
    </xf>
    <xf numFmtId="16" fontId="14" fillId="39" borderId="27" xfId="0" applyNumberFormat="1" applyFont="1" applyFill="1" applyBorder="1" applyAlignment="1">
      <alignment horizontal="center" vertical="center" wrapText="1"/>
    </xf>
    <xf numFmtId="16" fontId="14" fillId="39" borderId="28" xfId="0" applyNumberFormat="1" applyFont="1" applyFill="1" applyBorder="1" applyAlignment="1">
      <alignment horizontal="center" vertical="center" wrapText="1"/>
    </xf>
    <xf numFmtId="0" fontId="13" fillId="39" borderId="29" xfId="0" applyFont="1" applyFill="1" applyBorder="1" applyAlignment="1">
      <alignment horizontal="center" vertical="center"/>
    </xf>
    <xf numFmtId="0" fontId="11" fillId="39" borderId="3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4" fillId="39" borderId="31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13" fillId="39" borderId="30" xfId="0" applyFont="1" applyFill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16" fontId="14" fillId="39" borderId="34" xfId="0" applyNumberFormat="1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wrapText="1"/>
    </xf>
    <xf numFmtId="16" fontId="14" fillId="39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Relationship Id="rId3" Type="http://schemas.openxmlformats.org/officeDocument/2006/relationships/image" Target="../media/image23.png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269</xdr:row>
      <xdr:rowOff>0</xdr:rowOff>
    </xdr:from>
    <xdr:to>
      <xdr:col>4</xdr:col>
      <xdr:colOff>57150</xdr:colOff>
      <xdr:row>269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63677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269</xdr:row>
      <xdr:rowOff>0</xdr:rowOff>
    </xdr:from>
    <xdr:to>
      <xdr:col>4</xdr:col>
      <xdr:colOff>47625</xdr:colOff>
      <xdr:row>269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6367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1543050</xdr:colOff>
      <xdr:row>269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6367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1581150</xdr:colOff>
      <xdr:row>269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6367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1581150</xdr:colOff>
      <xdr:row>269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6367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316</xdr:row>
      <xdr:rowOff>152400</xdr:rowOff>
    </xdr:from>
    <xdr:to>
      <xdr:col>4</xdr:col>
      <xdr:colOff>57150</xdr:colOff>
      <xdr:row>318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4921150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319</xdr:row>
      <xdr:rowOff>171450</xdr:rowOff>
    </xdr:from>
    <xdr:to>
      <xdr:col>4</xdr:col>
      <xdr:colOff>47625</xdr:colOff>
      <xdr:row>321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5521225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303</xdr:row>
      <xdr:rowOff>152400</xdr:rowOff>
    </xdr:from>
    <xdr:to>
      <xdr:col>4</xdr:col>
      <xdr:colOff>47625</xdr:colOff>
      <xdr:row>305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2425600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307</xdr:row>
      <xdr:rowOff>0</xdr:rowOff>
    </xdr:from>
    <xdr:to>
      <xdr:col>4</xdr:col>
      <xdr:colOff>104775</xdr:colOff>
      <xdr:row>308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3054250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323850</xdr:rowOff>
    </xdr:to>
    <xdr:pic>
      <xdr:nvPicPr>
        <xdr:cNvPr id="10" name="Picture 5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639425" y="5372100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314325</xdr:rowOff>
    </xdr:to>
    <xdr:pic>
      <xdr:nvPicPr>
        <xdr:cNvPr id="11" name="Picture 50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53721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26</xdr:row>
      <xdr:rowOff>9525</xdr:rowOff>
    </xdr:from>
    <xdr:to>
      <xdr:col>1</xdr:col>
      <xdr:colOff>1143000</xdr:colOff>
      <xdr:row>29</xdr:row>
      <xdr:rowOff>323850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5219700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161925</xdr:rowOff>
    </xdr:from>
    <xdr:to>
      <xdr:col>1</xdr:col>
      <xdr:colOff>1666875</xdr:colOff>
      <xdr:row>19</xdr:row>
      <xdr:rowOff>57150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0"/>
          <a:ext cx="1762125" cy="1095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171450</xdr:colOff>
      <xdr:row>8</xdr:row>
      <xdr:rowOff>76200</xdr:rowOff>
    </xdr:from>
    <xdr:to>
      <xdr:col>1</xdr:col>
      <xdr:colOff>1609725</xdr:colOff>
      <xdr:row>10</xdr:row>
      <xdr:rowOff>28575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67640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1000125</xdr:colOff>
      <xdr:row>330</xdr:row>
      <xdr:rowOff>114300</xdr:rowOff>
    </xdr:from>
    <xdr:to>
      <xdr:col>8</xdr:col>
      <xdr:colOff>295275</xdr:colOff>
      <xdr:row>332</xdr:row>
      <xdr:rowOff>28575</xdr:rowOff>
    </xdr:to>
    <xdr:pic>
      <xdr:nvPicPr>
        <xdr:cNvPr id="15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86800" y="575595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332"/>
  <sheetViews>
    <sheetView showGridLines="0" tabSelected="1" zoomScale="90" zoomScaleNormal="90" workbookViewId="0" topLeftCell="A1">
      <selection activeCell="G7" sqref="G7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70" t="s">
        <v>35</v>
      </c>
      <c r="C1" s="81" t="s">
        <v>45</v>
      </c>
      <c r="D1" s="81"/>
      <c r="E1" s="71">
        <v>44367</v>
      </c>
      <c r="F1" s="72"/>
      <c r="G1" s="73" t="s">
        <v>44</v>
      </c>
      <c r="H1" s="74"/>
      <c r="I1" s="75">
        <v>44479</v>
      </c>
      <c r="J1" s="76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70" t="s">
        <v>36</v>
      </c>
      <c r="C2" s="38" t="str">
        <f>$B$1</f>
        <v>POUGUES 3</v>
      </c>
      <c r="D2" s="2" t="str">
        <f>$B$2</f>
        <v>POUGUES 4</v>
      </c>
      <c r="E2" s="32"/>
      <c r="F2" s="33">
        <f>IF(E2="","",IF(E2="F","G",IF(E2="G","F",36-E2)))</f>
      </c>
      <c r="G2" s="5" t="str">
        <f>$B$1</f>
        <v>POUGUES 3</v>
      </c>
      <c r="H2" s="2" t="str">
        <f>$B$6</f>
        <v>CHATILLON</v>
      </c>
      <c r="I2" s="32"/>
      <c r="J2" s="33">
        <f>IF(I2="","",IF(I2="F","G",IF(I2="G","F",36-I2)))</f>
      </c>
      <c r="P2" s="38" t="s">
        <v>37</v>
      </c>
      <c r="Q2" s="32"/>
      <c r="R2" s="50">
        <f aca="true" t="shared" si="0" ref="R2:R57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70" t="s">
        <v>37</v>
      </c>
      <c r="C3" s="38" t="str">
        <f>$B$3</f>
        <v>ASF 1</v>
      </c>
      <c r="D3" s="2" t="str">
        <f>$B$4</f>
        <v>LA MACHINE 1</v>
      </c>
      <c r="E3" s="32"/>
      <c r="F3" s="33">
        <f aca="true" t="shared" si="1" ref="F3:F15">IF(E3="","",IF(E3="F","G",IF(E3="G","F",36-E3)))</f>
      </c>
      <c r="G3" s="5" t="str">
        <f>$B$3</f>
        <v>ASF 1</v>
      </c>
      <c r="H3" s="2" t="str">
        <f>$B$5</f>
        <v>CHAMPVERT 1</v>
      </c>
      <c r="I3" s="32"/>
      <c r="J3" s="33">
        <f>IF(I3="","",IF(I3="F","G",IF(I3="G","F",36-I3)))</f>
      </c>
      <c r="P3" s="38" t="s">
        <v>37</v>
      </c>
      <c r="Q3" s="65" t="s">
        <v>28</v>
      </c>
      <c r="R3" s="26">
        <f t="shared" si="0"/>
      </c>
      <c r="S3" s="27"/>
      <c r="T3" s="27"/>
      <c r="U3" s="51">
        <f aca="true" t="shared" si="2" ref="U3:U57">IF(Q3="G",19,IF(Q3="",0,Q3))</f>
        <v>0</v>
      </c>
      <c r="V3" s="1">
        <f aca="true" t="shared" si="3" ref="V3:V57">IF(Q3="","",IF(U3=36,36,IF(U3=0,-36,IF(U3=19,19,IF(U3="f",-19,U3-(36-U3))))))</f>
      </c>
    </row>
    <row r="4" spans="1:22" ht="15.75" customHeight="1">
      <c r="A4" s="45">
        <v>4</v>
      </c>
      <c r="B4" s="70" t="s">
        <v>38</v>
      </c>
      <c r="C4" s="38" t="str">
        <f>$B$5</f>
        <v>CHAMPVERT 1</v>
      </c>
      <c r="D4" s="2" t="str">
        <f>$B$6</f>
        <v>CHATILLON</v>
      </c>
      <c r="E4" s="32"/>
      <c r="F4" s="33">
        <f t="shared" si="1"/>
      </c>
      <c r="G4" s="5" t="str">
        <f>$B$7</f>
        <v>FOURS 1</v>
      </c>
      <c r="H4" s="2" t="str">
        <f>$B$4</f>
        <v>LA MACHINE 1</v>
      </c>
      <c r="I4" s="32"/>
      <c r="J4" s="33">
        <f>IF(I4="","",IF(I4="F","G",IF(I4="G","F",36-I4)))</f>
      </c>
      <c r="M4" s="1"/>
      <c r="N4" s="1"/>
      <c r="P4" s="38" t="s">
        <v>37</v>
      </c>
      <c r="Q4" s="65" t="s">
        <v>28</v>
      </c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70" t="s">
        <v>39</v>
      </c>
      <c r="C5" s="39" t="str">
        <f>$B$7</f>
        <v>FOURS 1</v>
      </c>
      <c r="D5" s="11" t="str">
        <f>$B$8</f>
        <v>ST AMAND 1</v>
      </c>
      <c r="E5" s="34"/>
      <c r="F5" s="35">
        <f t="shared" si="1"/>
      </c>
      <c r="G5" s="6" t="str">
        <f>$B$2</f>
        <v>POUGUES 4</v>
      </c>
      <c r="H5" s="11" t="str">
        <f>$B$8</f>
        <v>ST AMAND 1</v>
      </c>
      <c r="I5" s="34"/>
      <c r="J5" s="35">
        <f>IF(I5="","",IF(I5="F","G",IF(I5="G","F",36-I5)))</f>
      </c>
      <c r="M5" s="1"/>
      <c r="N5" s="1"/>
      <c r="P5" s="39" t="s">
        <v>37</v>
      </c>
      <c r="Q5" s="34"/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70" t="s">
        <v>40</v>
      </c>
      <c r="C6" s="81" t="s">
        <v>31</v>
      </c>
      <c r="D6" s="81"/>
      <c r="E6" s="71">
        <v>44367</v>
      </c>
      <c r="F6" s="72"/>
      <c r="G6" s="88" t="s">
        <v>47</v>
      </c>
      <c r="H6" s="81"/>
      <c r="I6" s="87">
        <v>44121</v>
      </c>
      <c r="J6" s="89"/>
      <c r="M6" s="1"/>
      <c r="N6" s="1"/>
      <c r="P6" s="2" t="s">
        <v>37</v>
      </c>
      <c r="Q6" s="33" t="s">
        <v>28</v>
      </c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70" t="s">
        <v>41</v>
      </c>
      <c r="C7" s="38" t="str">
        <f>$B$4</f>
        <v>LA MACHINE 1</v>
      </c>
      <c r="D7" s="2" t="str">
        <f>$B$1</f>
        <v>POUGUES 3</v>
      </c>
      <c r="E7" s="32"/>
      <c r="F7" s="33">
        <f t="shared" si="1"/>
      </c>
      <c r="G7" s="5" t="str">
        <f>$B$6</f>
        <v>CHATILLON</v>
      </c>
      <c r="H7" s="2" t="str">
        <f>$B$7</f>
        <v>FOURS 1</v>
      </c>
      <c r="I7" s="32"/>
      <c r="J7" s="33">
        <f>IF(I7="","",IF(I7="F","G",IF(I7="G","F",36-I7)))</f>
      </c>
      <c r="M7" s="1"/>
      <c r="N7" s="1"/>
      <c r="P7" s="2" t="s">
        <v>37</v>
      </c>
      <c r="Q7" s="68"/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70" t="s">
        <v>42</v>
      </c>
      <c r="C8" s="38" t="str">
        <f>$B$6</f>
        <v>CHATILLON</v>
      </c>
      <c r="D8" s="2" t="str">
        <f>$B$3</f>
        <v>ASF 1</v>
      </c>
      <c r="E8" s="32"/>
      <c r="F8" s="33">
        <f>IF(E8="","",IF(E8="F","G",IF(E8="G","F",36-E8)))</f>
      </c>
      <c r="G8" s="5" t="str">
        <f>$B$4</f>
        <v>LA MACHINE 1</v>
      </c>
      <c r="H8" s="2" t="str">
        <f>$B$2</f>
        <v>POUGUES 4</v>
      </c>
      <c r="I8" s="32"/>
      <c r="J8" s="33">
        <f>IF(I8="","",IF(I8="F","G",IF(I8="G","F",36-I8)))</f>
      </c>
      <c r="M8" s="1"/>
      <c r="N8" s="1"/>
      <c r="P8" s="2" t="s">
        <v>37</v>
      </c>
      <c r="Q8" s="68"/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POUGUES 4</v>
      </c>
      <c r="D9" s="2" t="str">
        <f>$B$7</f>
        <v>FOURS 1</v>
      </c>
      <c r="E9" s="32"/>
      <c r="F9" s="33">
        <f t="shared" si="1"/>
      </c>
      <c r="G9" s="5" t="str">
        <f>$B$5</f>
        <v>CHAMPVERT 1</v>
      </c>
      <c r="H9" s="2" t="str">
        <f>$B$1</f>
        <v>POUGUES 3</v>
      </c>
      <c r="I9" s="32"/>
      <c r="J9" s="33">
        <f>IF(I9="","",IF(I9="F","G",IF(I9="G","F",36-I9)))</f>
      </c>
      <c r="M9" s="1"/>
      <c r="N9" s="1"/>
      <c r="P9" s="11" t="s">
        <v>39</v>
      </c>
      <c r="Q9" s="67"/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CHAMPVERT 1</v>
      </c>
      <c r="D10" s="11" t="str">
        <f>$B$8</f>
        <v>ST AMAND 1</v>
      </c>
      <c r="E10" s="34"/>
      <c r="F10" s="35">
        <f t="shared" si="1"/>
      </c>
      <c r="G10" s="6" t="str">
        <f>$B$3</f>
        <v>ASF 1</v>
      </c>
      <c r="H10" s="11" t="str">
        <f>$B$8</f>
        <v>ST AMAND 1</v>
      </c>
      <c r="I10" s="34"/>
      <c r="J10" s="35">
        <f>IF(I10="","",IF(I10="F","G",IF(I10="G","F",36-I10)))</f>
      </c>
      <c r="K10" s="63"/>
      <c r="M10" s="1"/>
      <c r="N10" s="1"/>
      <c r="P10" s="38" t="s">
        <v>39</v>
      </c>
      <c r="Q10" s="32"/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81" t="s">
        <v>33</v>
      </c>
      <c r="D11" s="81"/>
      <c r="E11" s="71">
        <v>44451</v>
      </c>
      <c r="F11" s="72"/>
      <c r="M11" s="1"/>
      <c r="N11" s="1"/>
      <c r="P11" s="38" t="s">
        <v>39</v>
      </c>
      <c r="Q11" s="65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LA MACHINE 1</v>
      </c>
      <c r="D12" s="2" t="str">
        <f>$B$5</f>
        <v>CHAMPVERT 1</v>
      </c>
      <c r="E12" s="32"/>
      <c r="F12" s="33">
        <f t="shared" si="1"/>
      </c>
      <c r="K12" s="41"/>
      <c r="L12" s="21"/>
      <c r="M12" s="42"/>
      <c r="N12" s="42"/>
      <c r="P12" s="5" t="s">
        <v>39</v>
      </c>
      <c r="Q12" s="32"/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POUGUES 4</v>
      </c>
      <c r="D13" s="2" t="str">
        <f>$B$3</f>
        <v>ASF 1</v>
      </c>
      <c r="E13" s="32"/>
      <c r="F13" s="36">
        <f t="shared" si="1"/>
      </c>
      <c r="G13" s="82" t="s">
        <v>0</v>
      </c>
      <c r="H13" s="83"/>
      <c r="I13" s="83"/>
      <c r="J13" s="84"/>
      <c r="K13" s="41"/>
      <c r="L13" s="21"/>
      <c r="M13" s="42"/>
      <c r="N13" s="42"/>
      <c r="P13" s="6" t="s">
        <v>39</v>
      </c>
      <c r="Q13" s="66" t="s">
        <v>28</v>
      </c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FOURS 1</v>
      </c>
      <c r="D14" s="2" t="str">
        <f>$B$1</f>
        <v>POUGUES 3</v>
      </c>
      <c r="E14" s="32"/>
      <c r="F14" s="36">
        <f t="shared" si="1"/>
      </c>
      <c r="G14" s="79"/>
      <c r="H14" s="80"/>
      <c r="I14" s="47" t="s">
        <v>5</v>
      </c>
      <c r="J14" s="53" t="s">
        <v>6</v>
      </c>
      <c r="K14" s="41"/>
      <c r="L14" s="21"/>
      <c r="M14" s="42"/>
      <c r="N14" s="42"/>
      <c r="P14" s="2" t="s">
        <v>39</v>
      </c>
      <c r="Q14" s="33" t="s">
        <v>28</v>
      </c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CHATILLON</v>
      </c>
      <c r="D15" s="11" t="str">
        <f>$B$8</f>
        <v>ST AMAND 1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39</v>
      </c>
      <c r="Q15" s="68"/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81" t="s">
        <v>34</v>
      </c>
      <c r="D16" s="81"/>
      <c r="E16" s="71">
        <v>44451</v>
      </c>
      <c r="F16" s="72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40</v>
      </c>
      <c r="Q16" s="33" t="s">
        <v>28</v>
      </c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CHAMPVERT 1</v>
      </c>
      <c r="D17" s="2" t="str">
        <f>$B$2</f>
        <v>POUGUES 4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40</v>
      </c>
      <c r="Q17" s="67"/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CHATILLON</v>
      </c>
      <c r="D18" s="2" t="str">
        <f>$B$4</f>
        <v>LA MACHINE 1</v>
      </c>
      <c r="E18" s="32"/>
      <c r="F18" s="36">
        <f>IF(E18="","",IF(E18="F","G",IF(E18="G","F",36-E18)))</f>
      </c>
      <c r="G18" s="13">
        <v>4</v>
      </c>
      <c r="H18" s="2"/>
      <c r="I18" s="28">
        <v>0</v>
      </c>
      <c r="J18" s="30">
        <v>0</v>
      </c>
      <c r="K18" s="41"/>
      <c r="L18" s="21"/>
      <c r="M18" s="42"/>
      <c r="N18" s="42"/>
      <c r="P18" s="5" t="s">
        <v>40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ASF 1</v>
      </c>
      <c r="D19" s="2" t="str">
        <f>$B$7</f>
        <v>FOURS 1</v>
      </c>
      <c r="E19" s="32"/>
      <c r="F19" s="36">
        <f>IF(E19="","",IF(E19="F","G",IF(E19="G","F",36-E19)))</f>
      </c>
      <c r="G19" s="13">
        <v>5</v>
      </c>
      <c r="H19" s="2"/>
      <c r="I19" s="28">
        <v>0</v>
      </c>
      <c r="J19" s="30">
        <v>0</v>
      </c>
      <c r="K19" s="22"/>
      <c r="L19" s="21"/>
      <c r="M19" s="42"/>
      <c r="N19" s="42"/>
      <c r="P19" s="5" t="s">
        <v>40</v>
      </c>
      <c r="Q19" s="32"/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POUGUES 3</v>
      </c>
      <c r="D20" s="11" t="str">
        <f>$B$8</f>
        <v>ST AMAND 1</v>
      </c>
      <c r="E20" s="34"/>
      <c r="F20" s="37">
        <f>IF(E20="","",IF(E20="F","G",IF(E20="G","F",36-E20)))</f>
      </c>
      <c r="G20" s="13">
        <v>6</v>
      </c>
      <c r="H20" s="2"/>
      <c r="I20" s="28">
        <v>0</v>
      </c>
      <c r="J20" s="30">
        <v>0</v>
      </c>
      <c r="K20" s="22"/>
      <c r="L20" s="21"/>
      <c r="M20" s="42"/>
      <c r="N20" s="42"/>
      <c r="P20" s="5" t="s">
        <v>40</v>
      </c>
      <c r="Q20" s="65" t="s">
        <v>28</v>
      </c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81" t="s">
        <v>43</v>
      </c>
      <c r="D21" s="81"/>
      <c r="E21" s="87">
        <v>44479</v>
      </c>
      <c r="F21" s="87"/>
      <c r="G21" s="13">
        <v>7</v>
      </c>
      <c r="H21" s="2"/>
      <c r="I21" s="28">
        <v>0</v>
      </c>
      <c r="J21" s="30">
        <v>0</v>
      </c>
      <c r="K21" s="22"/>
      <c r="L21" s="21"/>
      <c r="M21" s="41"/>
      <c r="N21" s="41"/>
      <c r="P21" s="6" t="s">
        <v>40</v>
      </c>
      <c r="Q21" s="66" t="s">
        <v>28</v>
      </c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POUGUES 3</v>
      </c>
      <c r="D22" s="2" t="str">
        <f>$B$3</f>
        <v>ASF 1</v>
      </c>
      <c r="E22" s="32"/>
      <c r="F22" s="36">
        <f>IF(E22="","",IF(E22="F","G",IF(E22="G","F",36-E22)))</f>
      </c>
      <c r="G22" s="14">
        <v>8</v>
      </c>
      <c r="H22" s="11"/>
      <c r="I22" s="29">
        <v>0</v>
      </c>
      <c r="J22" s="31">
        <v>0</v>
      </c>
      <c r="K22" s="7"/>
      <c r="L22" s="43"/>
      <c r="M22" s="41"/>
      <c r="N22" s="41"/>
      <c r="P22" s="2" t="s">
        <v>40</v>
      </c>
      <c r="Q22" s="68"/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POUGUES 4</v>
      </c>
      <c r="D23" s="2" t="str">
        <f>$B$6</f>
        <v>CHATILLON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41</v>
      </c>
      <c r="Q23" s="64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FOURS 1</v>
      </c>
      <c r="D24" s="2" t="str">
        <f>$B$5</f>
        <v>CHAMPVERT 1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41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LA MACHINE 1</v>
      </c>
      <c r="D25" s="11" t="str">
        <f>$B$8</f>
        <v>ST AMAND 1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41</v>
      </c>
      <c r="Q25" s="69"/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6.5" thickBot="1">
      <c r="G26" s="1"/>
      <c r="H26" s="1"/>
      <c r="I26" s="1"/>
      <c r="J26" s="1"/>
      <c r="K26" s="7"/>
      <c r="L26" s="7"/>
      <c r="M26" s="7"/>
      <c r="N26" s="7"/>
      <c r="P26" s="5" t="s">
        <v>41</v>
      </c>
      <c r="Q26" s="65" t="s">
        <v>28</v>
      </c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2:22" ht="18">
      <c r="B27" s="77" t="s">
        <v>29</v>
      </c>
      <c r="C27" s="77"/>
      <c r="D27" s="77"/>
      <c r="E27" s="77"/>
      <c r="F27" s="77"/>
      <c r="G27" s="77"/>
      <c r="H27" s="77"/>
      <c r="I27" s="77"/>
      <c r="J27" s="77"/>
      <c r="K27" s="77"/>
      <c r="L27" s="7"/>
      <c r="M27" s="7"/>
      <c r="N27" s="7"/>
      <c r="P27" s="5" t="s">
        <v>41</v>
      </c>
      <c r="Q27" s="32"/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2:22" ht="15.75">
      <c r="B28" s="78" t="s">
        <v>30</v>
      </c>
      <c r="C28" s="78"/>
      <c r="D28" s="78"/>
      <c r="E28" s="78"/>
      <c r="F28" s="78"/>
      <c r="G28" s="78"/>
      <c r="H28" s="78"/>
      <c r="I28" s="78"/>
      <c r="J28" s="78"/>
      <c r="K28" s="78"/>
      <c r="P28" s="5" t="s">
        <v>41</v>
      </c>
      <c r="Q28" s="32"/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2:22" ht="18.75" thickBot="1">
      <c r="B29" s="85" t="s">
        <v>32</v>
      </c>
      <c r="C29" s="85"/>
      <c r="D29" s="85"/>
      <c r="E29" s="85"/>
      <c r="F29" s="85"/>
      <c r="G29" s="85"/>
      <c r="H29" s="85"/>
      <c r="I29" s="85"/>
      <c r="J29" s="85"/>
      <c r="K29" s="85"/>
      <c r="P29" s="6" t="s">
        <v>41</v>
      </c>
      <c r="Q29" s="66" t="s">
        <v>28</v>
      </c>
      <c r="R29" s="52">
        <f t="shared" si="0"/>
      </c>
      <c r="S29" s="29">
        <f>SUM(R23:R29)</f>
        <v>0</v>
      </c>
      <c r="T29" s="29">
        <f>SUM(V23:V29)</f>
        <v>0</v>
      </c>
      <c r="U29" s="51">
        <f t="shared" si="2"/>
        <v>0</v>
      </c>
      <c r="V29" s="1">
        <f t="shared" si="3"/>
      </c>
    </row>
    <row r="30" spans="2:22" ht="32.25" thickBot="1">
      <c r="B30" s="86" t="s">
        <v>46</v>
      </c>
      <c r="C30" s="86"/>
      <c r="D30" s="86"/>
      <c r="E30" s="86"/>
      <c r="F30" s="86"/>
      <c r="G30" s="86"/>
      <c r="H30" s="86"/>
      <c r="I30" s="86"/>
      <c r="J30" s="86"/>
      <c r="K30" s="86"/>
      <c r="P30" s="2" t="s">
        <v>38</v>
      </c>
      <c r="Q30" s="36" t="s">
        <v>28</v>
      </c>
      <c r="R30" s="50">
        <f t="shared" si="0"/>
      </c>
      <c r="S30" s="48"/>
      <c r="T30" s="48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38</v>
      </c>
      <c r="Q31" s="64"/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5.75">
      <c r="G32" s="23"/>
      <c r="H32" s="23"/>
      <c r="I32" s="20"/>
      <c r="J32" s="20"/>
      <c r="P32" s="2" t="s">
        <v>38</v>
      </c>
      <c r="Q32" s="64"/>
      <c r="R32" s="26">
        <f t="shared" si="0"/>
      </c>
      <c r="S32" s="27"/>
      <c r="T32" s="27"/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38</v>
      </c>
      <c r="Q33" s="37" t="s">
        <v>28</v>
      </c>
      <c r="R33" s="26">
        <f t="shared" si="0"/>
      </c>
      <c r="S33" s="27"/>
      <c r="T33" s="27"/>
      <c r="U33" s="51">
        <f t="shared" si="2"/>
        <v>0</v>
      </c>
      <c r="V33" s="1">
        <f t="shared" si="3"/>
      </c>
    </row>
    <row r="34" spans="7:22" ht="15.75">
      <c r="G34" s="23"/>
      <c r="H34" s="23"/>
      <c r="I34" s="20"/>
      <c r="J34" s="20"/>
      <c r="P34" s="5" t="s">
        <v>38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3"/>
      <c r="H35" s="23"/>
      <c r="I35" s="20"/>
      <c r="J35" s="20"/>
      <c r="P35" s="5" t="s">
        <v>38</v>
      </c>
      <c r="Q35" s="65" t="s">
        <v>28</v>
      </c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6.5" thickBot="1">
      <c r="G36" s="23"/>
      <c r="H36" s="23"/>
      <c r="I36" s="20"/>
      <c r="J36" s="20"/>
      <c r="P36" s="5" t="s">
        <v>38</v>
      </c>
      <c r="Q36" s="32"/>
      <c r="R36" s="52">
        <f t="shared" si="0"/>
      </c>
      <c r="S36" s="29">
        <f>SUM(R30:R36)</f>
        <v>0</v>
      </c>
      <c r="T36" s="29">
        <f>SUM(V30:V36)</f>
        <v>0</v>
      </c>
      <c r="U36" s="51">
        <f t="shared" si="2"/>
        <v>0</v>
      </c>
      <c r="V36" s="1">
        <f t="shared" si="3"/>
      </c>
    </row>
    <row r="37" spans="7:22" ht="16.5" thickBot="1">
      <c r="G37" s="23"/>
      <c r="H37" s="23"/>
      <c r="I37" s="20"/>
      <c r="J37" s="20"/>
      <c r="P37" s="6" t="s">
        <v>35</v>
      </c>
      <c r="Q37" s="34"/>
      <c r="R37" s="50">
        <f t="shared" si="0"/>
      </c>
      <c r="S37" s="48"/>
      <c r="T37" s="48"/>
      <c r="U37" s="51">
        <f t="shared" si="2"/>
        <v>0</v>
      </c>
      <c r="V37" s="1">
        <f t="shared" si="3"/>
      </c>
    </row>
    <row r="38" spans="7:22" ht="15.75">
      <c r="G38" s="21"/>
      <c r="H38" s="21"/>
      <c r="I38" s="20"/>
      <c r="J38" s="20"/>
      <c r="P38" s="2" t="s">
        <v>35</v>
      </c>
      <c r="Q38" s="36" t="s">
        <v>28</v>
      </c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5.75">
      <c r="G39" s="24"/>
      <c r="H39" s="24"/>
      <c r="I39" s="16"/>
      <c r="J39" s="16"/>
      <c r="P39" s="2" t="s">
        <v>35</v>
      </c>
      <c r="Q39" s="33" t="s">
        <v>28</v>
      </c>
      <c r="R39" s="26">
        <f t="shared" si="0"/>
      </c>
      <c r="S39" s="27"/>
      <c r="T39" s="27"/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35</v>
      </c>
      <c r="Q40" s="68"/>
      <c r="R40" s="26">
        <f t="shared" si="0"/>
      </c>
      <c r="S40" s="27"/>
      <c r="T40" s="27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35</v>
      </c>
      <c r="Q41" s="67"/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35</v>
      </c>
      <c r="Q42" s="32"/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6.5" thickBot="1">
      <c r="G43" s="24"/>
      <c r="H43" s="24"/>
      <c r="I43" s="16"/>
      <c r="J43" s="16"/>
      <c r="P43" s="5" t="s">
        <v>35</v>
      </c>
      <c r="Q43" s="65" t="s">
        <v>28</v>
      </c>
      <c r="R43" s="52">
        <f t="shared" si="0"/>
      </c>
      <c r="S43" s="29">
        <f>SUM(R37:R43)</f>
        <v>0</v>
      </c>
      <c r="T43" s="29">
        <f>SUM(V37:V43)</f>
        <v>0</v>
      </c>
      <c r="U43" s="51">
        <f t="shared" si="2"/>
        <v>0</v>
      </c>
      <c r="V43" s="1">
        <f t="shared" si="3"/>
      </c>
    </row>
    <row r="44" spans="7:22" ht="15.75">
      <c r="G44" s="24"/>
      <c r="H44" s="24"/>
      <c r="I44" s="16"/>
      <c r="J44" s="16"/>
      <c r="P44" s="5" t="s">
        <v>36</v>
      </c>
      <c r="Q44" s="65" t="s">
        <v>28</v>
      </c>
      <c r="R44" s="50">
        <f t="shared" si="0"/>
      </c>
      <c r="S44" s="48"/>
      <c r="T44" s="48"/>
      <c r="U44" s="51">
        <f t="shared" si="2"/>
        <v>0</v>
      </c>
      <c r="V44" s="1">
        <f t="shared" si="3"/>
      </c>
    </row>
    <row r="45" spans="7:22" ht="16.5" thickBot="1">
      <c r="G45" s="24"/>
      <c r="H45" s="24"/>
      <c r="I45" s="16"/>
      <c r="J45" s="16"/>
      <c r="P45" s="6" t="s">
        <v>36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5.75">
      <c r="G46" s="24"/>
      <c r="H46" s="24"/>
      <c r="I46" s="16"/>
      <c r="J46" s="16"/>
      <c r="P46" s="2" t="s">
        <v>36</v>
      </c>
      <c r="Q46" s="68"/>
      <c r="R46" s="26">
        <f t="shared" si="0"/>
      </c>
      <c r="S46" s="27"/>
      <c r="T46" s="27"/>
      <c r="U46" s="51">
        <f t="shared" si="2"/>
        <v>0</v>
      </c>
      <c r="V46" s="1">
        <f t="shared" si="3"/>
      </c>
    </row>
    <row r="47" spans="7:22" ht="15.75">
      <c r="G47" s="24"/>
      <c r="H47" s="24"/>
      <c r="I47" s="16"/>
      <c r="J47" s="16"/>
      <c r="P47" s="2" t="s">
        <v>36</v>
      </c>
      <c r="Q47" s="33" t="s">
        <v>28</v>
      </c>
      <c r="R47" s="26">
        <f t="shared" si="0"/>
      </c>
      <c r="S47" s="27"/>
      <c r="T47" s="27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36</v>
      </c>
      <c r="Q48" s="68"/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36</v>
      </c>
      <c r="Q49" s="67"/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6.5" thickBot="1">
      <c r="G50" s="25"/>
      <c r="H50" s="25"/>
      <c r="I50" s="16"/>
      <c r="J50" s="16"/>
      <c r="P50" s="5" t="s">
        <v>36</v>
      </c>
      <c r="Q50" s="65" t="s">
        <v>28</v>
      </c>
      <c r="R50" s="52">
        <f t="shared" si="0"/>
      </c>
      <c r="S50" s="29">
        <f>SUM(R44:R50)</f>
        <v>0</v>
      </c>
      <c r="T50" s="29">
        <f>SUM(V44:V50)</f>
        <v>0</v>
      </c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42</v>
      </c>
      <c r="Q51" s="65" t="s">
        <v>28</v>
      </c>
      <c r="R51" s="50">
        <f t="shared" si="0"/>
      </c>
      <c r="S51" s="48"/>
      <c r="T51" s="48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42</v>
      </c>
      <c r="Q52" s="65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42</v>
      </c>
      <c r="Q53" s="66" t="s">
        <v>28</v>
      </c>
      <c r="R53" s="26">
        <f t="shared" si="0"/>
      </c>
      <c r="S53" s="27"/>
      <c r="T53" s="27"/>
      <c r="U53" s="51">
        <f t="shared" si="2"/>
        <v>0</v>
      </c>
      <c r="V53" s="1">
        <f t="shared" si="3"/>
      </c>
    </row>
    <row r="54" spans="7:22" ht="15.75">
      <c r="G54" s="25"/>
      <c r="H54" s="25"/>
      <c r="I54" s="16"/>
      <c r="J54" s="16"/>
      <c r="P54" s="2" t="s">
        <v>42</v>
      </c>
      <c r="Q54" s="33" t="s">
        <v>28</v>
      </c>
      <c r="R54" s="26">
        <f t="shared" si="0"/>
      </c>
      <c r="S54" s="27"/>
      <c r="T54" s="27"/>
      <c r="U54" s="51">
        <f t="shared" si="2"/>
        <v>0</v>
      </c>
      <c r="V54" s="1">
        <f t="shared" si="3"/>
      </c>
    </row>
    <row r="55" spans="7:22" ht="15.75">
      <c r="G55" s="25"/>
      <c r="H55" s="25"/>
      <c r="I55" s="16"/>
      <c r="J55" s="16"/>
      <c r="P55" s="2" t="s">
        <v>42</v>
      </c>
      <c r="Q55" s="33" t="s">
        <v>28</v>
      </c>
      <c r="R55" s="26">
        <f t="shared" si="0"/>
      </c>
      <c r="S55" s="27"/>
      <c r="T55" s="27"/>
      <c r="U55" s="51">
        <f t="shared" si="2"/>
        <v>0</v>
      </c>
      <c r="V55" s="1">
        <f t="shared" si="3"/>
      </c>
    </row>
    <row r="56" spans="7:22" ht="15.75">
      <c r="G56" s="25"/>
      <c r="H56" s="25"/>
      <c r="I56" s="16"/>
      <c r="J56" s="16"/>
      <c r="P56" s="2" t="s">
        <v>42</v>
      </c>
      <c r="Q56" s="33" t="s">
        <v>28</v>
      </c>
      <c r="R56" s="26">
        <f t="shared" si="0"/>
      </c>
      <c r="S56" s="27"/>
      <c r="T56" s="27"/>
      <c r="U56" s="51">
        <f t="shared" si="2"/>
        <v>0</v>
      </c>
      <c r="V56" s="1">
        <f t="shared" si="3"/>
      </c>
    </row>
    <row r="57" spans="7:22" ht="16.5" thickBot="1">
      <c r="G57" s="25"/>
      <c r="H57" s="25"/>
      <c r="I57" s="16"/>
      <c r="J57" s="16"/>
      <c r="P57" s="11" t="s">
        <v>42</v>
      </c>
      <c r="Q57" s="35" t="s">
        <v>28</v>
      </c>
      <c r="R57" s="52">
        <f t="shared" si="0"/>
      </c>
      <c r="S57" s="29">
        <f>SUM(R51:R57)</f>
        <v>0</v>
      </c>
      <c r="T57" s="29">
        <f>SUM(V51:V57)</f>
        <v>0</v>
      </c>
      <c r="U57" s="51">
        <f t="shared" si="2"/>
        <v>0</v>
      </c>
      <c r="V57" s="1">
        <f t="shared" si="3"/>
      </c>
    </row>
    <row r="58" spans="7:22" ht="15">
      <c r="G58" s="25"/>
      <c r="H58" s="25"/>
      <c r="I58" s="16"/>
      <c r="J58" s="16"/>
      <c r="P58" s="21"/>
      <c r="Q58" s="40"/>
      <c r="R58" s="41"/>
      <c r="S58" s="41"/>
      <c r="T58" s="41"/>
      <c r="U58" s="41"/>
      <c r="V58" s="1">
        <f>IF(U58=0,"",IF(U58=19,"",U58-(36-U58)))</f>
      </c>
    </row>
    <row r="59" spans="7:10" ht="15">
      <c r="G59" s="25"/>
      <c r="H59" s="25"/>
      <c r="I59" s="16"/>
      <c r="J59" s="16"/>
    </row>
    <row r="60" spans="7:10" ht="15">
      <c r="G60" s="25"/>
      <c r="H60" s="25"/>
      <c r="I60" s="16"/>
      <c r="J60" s="16"/>
    </row>
    <row r="61" spans="7:10" ht="15">
      <c r="G61" s="25"/>
      <c r="H61" s="25"/>
      <c r="I61" s="16"/>
      <c r="J61" s="16"/>
    </row>
    <row r="66" spans="7:8" ht="15">
      <c r="G66" s="1"/>
      <c r="H66" s="1"/>
    </row>
    <row r="67" spans="7:8" ht="15">
      <c r="G67" s="1"/>
      <c r="H67" s="1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/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49" t="s">
        <v>25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7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5"/>
      <c r="D297" s="15"/>
      <c r="E297" s="16"/>
      <c r="F297" s="16"/>
      <c r="G297" s="15"/>
      <c r="H297" s="15"/>
      <c r="I297" s="16"/>
      <c r="J297" s="16"/>
      <c r="K297" s="49"/>
    </row>
    <row r="298" spans="1:11" ht="15">
      <c r="A298" s="49"/>
      <c r="B298" s="57" t="s">
        <v>19</v>
      </c>
      <c r="C298" s="15"/>
      <c r="D298" s="15"/>
      <c r="E298" s="16"/>
      <c r="F298" s="16"/>
      <c r="G298" s="15"/>
      <c r="H298" s="15"/>
      <c r="I298" s="16"/>
      <c r="J298" s="16"/>
      <c r="K298" s="49"/>
    </row>
    <row r="299" spans="1:11" ht="15">
      <c r="A299" s="49"/>
      <c r="B299" s="49"/>
      <c r="C299" s="15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 t="s">
        <v>8</v>
      </c>
      <c r="C300" s="15"/>
      <c r="D300" s="15"/>
      <c r="E300" s="16"/>
      <c r="F300" s="16"/>
      <c r="G300" s="15"/>
      <c r="H300" s="15"/>
      <c r="I300" s="16"/>
      <c r="J300" s="16"/>
      <c r="K300" s="49"/>
    </row>
    <row r="301" spans="1:11" ht="15">
      <c r="A301" s="49"/>
      <c r="B301" s="49"/>
      <c r="C301" s="17"/>
      <c r="D301" s="17"/>
      <c r="E301" s="17"/>
      <c r="F301" s="17"/>
      <c r="G301" s="15"/>
      <c r="H301" s="15"/>
      <c r="I301" s="16"/>
      <c r="J301" s="16"/>
      <c r="K301" s="49"/>
    </row>
    <row r="302" spans="1:11" ht="15">
      <c r="A302" s="49"/>
      <c r="B302" s="49" t="s">
        <v>10</v>
      </c>
      <c r="C302" s="17"/>
      <c r="D302" s="17"/>
      <c r="E302" s="17"/>
      <c r="F302" s="17"/>
      <c r="G302" s="15"/>
      <c r="H302" s="15"/>
      <c r="I302" s="16"/>
      <c r="J302" s="16"/>
      <c r="K302" s="49"/>
    </row>
    <row r="303" spans="1:11" ht="15">
      <c r="A303" s="49"/>
      <c r="B303" s="17" t="s">
        <v>15</v>
      </c>
      <c r="C303" s="17"/>
      <c r="D303" s="15"/>
      <c r="E303" s="16"/>
      <c r="F303" s="16"/>
      <c r="G303" s="15"/>
      <c r="H303" s="15"/>
      <c r="I303" s="16"/>
      <c r="J303" s="16"/>
      <c r="K303" s="49"/>
    </row>
    <row r="304" spans="1:11" ht="15">
      <c r="A304" s="49"/>
      <c r="B304" s="49"/>
      <c r="C304" s="17" t="s">
        <v>16</v>
      </c>
      <c r="D304" s="15"/>
      <c r="E304" s="16"/>
      <c r="F304" s="16"/>
      <c r="G304" s="15"/>
      <c r="H304" s="15"/>
      <c r="I304" s="16"/>
      <c r="J304" s="16"/>
      <c r="K304" s="49"/>
    </row>
    <row r="305" spans="2:10" ht="15">
      <c r="B305" s="49"/>
      <c r="C305" s="15"/>
      <c r="D305" s="15"/>
      <c r="E305" s="16"/>
      <c r="F305" s="16"/>
      <c r="G305" s="15"/>
      <c r="H305" s="15"/>
      <c r="I305" s="16"/>
      <c r="J305" s="16"/>
    </row>
    <row r="306" spans="3:10" ht="15.75">
      <c r="C306" s="2" t="str">
        <f>$B$1</f>
        <v>POUGUES 3</v>
      </c>
      <c r="D306" s="2" t="str">
        <f>$B$2</f>
        <v>POUGUES 4</v>
      </c>
      <c r="E306" s="9"/>
      <c r="F306" s="18">
        <f>IF(E306="","",IF(E306="F","G",IF(E306="G","F",36-E306)))</f>
      </c>
      <c r="G306" s="15"/>
      <c r="H306" s="15"/>
      <c r="I306" s="16"/>
      <c r="J306" s="16"/>
    </row>
    <row r="307" spans="3:10" ht="15.75">
      <c r="C307" s="2" t="str">
        <f>$B$3</f>
        <v>ASF 1</v>
      </c>
      <c r="D307" s="2" t="s">
        <v>1</v>
      </c>
      <c r="E307" s="9"/>
      <c r="F307" s="18">
        <f>IF(E307="","",IF(E307="F","G",IF(E307="G","F",36-E307)))</f>
      </c>
      <c r="G307" s="15"/>
      <c r="H307" s="15"/>
      <c r="I307" s="16"/>
      <c r="J307" s="16"/>
    </row>
    <row r="308" spans="3:10" ht="15">
      <c r="C308" s="17"/>
      <c r="D308" s="17"/>
      <c r="E308" s="17"/>
      <c r="F308" s="17"/>
      <c r="G308" s="15"/>
      <c r="H308" s="15"/>
      <c r="I308" s="16"/>
      <c r="J308" s="16"/>
    </row>
    <row r="309" spans="1:10" ht="15">
      <c r="A309" s="49"/>
      <c r="C309" s="17" t="s">
        <v>18</v>
      </c>
      <c r="D309" s="17"/>
      <c r="E309" s="17"/>
      <c r="F309" s="17"/>
      <c r="G309" s="15"/>
      <c r="H309" s="15"/>
      <c r="I309" s="16"/>
      <c r="J309" s="16"/>
    </row>
    <row r="310" spans="1:10" ht="15">
      <c r="A310" s="49"/>
      <c r="C310" s="15"/>
      <c r="D310" s="15"/>
      <c r="E310" s="16"/>
      <c r="F310" s="16"/>
      <c r="G310" s="15"/>
      <c r="H310" s="15"/>
      <c r="I310" s="16"/>
      <c r="J310" s="16"/>
    </row>
    <row r="311" spans="1:10" ht="15">
      <c r="A311" s="49"/>
      <c r="B311" s="17" t="s">
        <v>17</v>
      </c>
      <c r="C311" s="15"/>
      <c r="D311" s="15"/>
      <c r="E311" s="16"/>
      <c r="F311" s="16"/>
      <c r="G311" s="15"/>
      <c r="H311" s="15"/>
      <c r="I311" s="16"/>
      <c r="J311" s="16"/>
    </row>
    <row r="312" spans="1:10" ht="15">
      <c r="A312" s="49"/>
      <c r="C312" s="15"/>
      <c r="D312" s="15"/>
      <c r="E312" s="16"/>
      <c r="F312" s="16"/>
      <c r="G312" s="15"/>
      <c r="H312" s="15"/>
      <c r="I312" s="16"/>
      <c r="J312" s="16"/>
    </row>
    <row r="313" spans="1:10" ht="15">
      <c r="A313" s="49"/>
      <c r="B313" s="49" t="s">
        <v>9</v>
      </c>
      <c r="C313" s="8"/>
      <c r="D313" s="8"/>
      <c r="E313" s="16"/>
      <c r="F313" s="16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16"/>
      <c r="F314" s="16"/>
      <c r="G314" s="15"/>
      <c r="H314" s="15"/>
      <c r="I314" s="16"/>
      <c r="J314" s="16"/>
    </row>
    <row r="315" spans="1:10" ht="15">
      <c r="A315" s="49"/>
      <c r="B315" s="49" t="s">
        <v>10</v>
      </c>
      <c r="C315" s="8"/>
      <c r="D315" s="8"/>
      <c r="E315" s="17"/>
      <c r="F315" s="17"/>
      <c r="G315" s="15"/>
      <c r="H315" s="15"/>
      <c r="I315" s="16"/>
      <c r="J315" s="16"/>
    </row>
    <row r="316" spans="1:10" ht="15">
      <c r="A316" s="49"/>
      <c r="B316" s="17" t="s">
        <v>11</v>
      </c>
      <c r="C316" s="1"/>
      <c r="D316" s="1"/>
      <c r="E316" s="17"/>
      <c r="F316" s="17"/>
      <c r="G316" s="15"/>
      <c r="H316" s="15"/>
      <c r="I316" s="16"/>
      <c r="J316" s="16"/>
    </row>
    <row r="317" spans="1:10" ht="15">
      <c r="A317" s="49"/>
      <c r="B317" s="49"/>
      <c r="C317" s="17" t="s">
        <v>12</v>
      </c>
      <c r="D317" s="17"/>
      <c r="E317" s="8"/>
      <c r="F317" s="8"/>
      <c r="G317" s="15"/>
      <c r="H317" s="15"/>
      <c r="I317" s="16"/>
      <c r="J317" s="16"/>
    </row>
    <row r="318" spans="1:10" ht="15">
      <c r="A318" s="49"/>
      <c r="B318" s="49"/>
      <c r="C318" s="8"/>
      <c r="D318" s="8"/>
      <c r="E318" s="8"/>
      <c r="F318" s="8"/>
      <c r="G318" s="15"/>
      <c r="H318" s="15"/>
      <c r="I318" s="16"/>
      <c r="J318" s="16"/>
    </row>
    <row r="319" spans="1:10" ht="15.75">
      <c r="A319" s="49"/>
      <c r="B319" s="49"/>
      <c r="C319" s="2" t="str">
        <f>$B$1</f>
        <v>POUGUES 3</v>
      </c>
      <c r="D319" s="2" t="str">
        <f>$B$2</f>
        <v>POUGUES 4</v>
      </c>
      <c r="E319" s="9"/>
      <c r="F319" s="18">
        <f>IF(E319="","",IF(E319="F","G",IF(E319="G","F",36-E319)))</f>
      </c>
      <c r="G319" s="15"/>
      <c r="H319" s="15"/>
      <c r="I319" s="16"/>
      <c r="J319" s="16"/>
    </row>
    <row r="320" spans="1:10" ht="15.75">
      <c r="A320" s="49"/>
      <c r="B320" s="49"/>
      <c r="C320" s="2" t="str">
        <f>$B$3</f>
        <v>ASF 1</v>
      </c>
      <c r="D320" s="2" t="s">
        <v>1</v>
      </c>
      <c r="E320" s="9"/>
      <c r="F320" s="18">
        <f>IF(E320="","",IF(E320="F","G",IF(E320="G","F",36-E320)))</f>
      </c>
      <c r="G320" s="15"/>
      <c r="H320" s="15"/>
      <c r="I320" s="16"/>
      <c r="J320" s="16"/>
    </row>
    <row r="321" spans="1:10" ht="14.25" customHeight="1">
      <c r="A321" s="49"/>
      <c r="C321" s="15"/>
      <c r="D321" s="15"/>
      <c r="E321" s="16"/>
      <c r="F321" s="16"/>
      <c r="G321" s="15"/>
      <c r="H321" s="15"/>
      <c r="I321" s="16"/>
      <c r="J321" s="16"/>
    </row>
    <row r="322" spans="1:10" ht="15">
      <c r="A322" s="49"/>
      <c r="B322" s="49"/>
      <c r="C322" s="17" t="s">
        <v>13</v>
      </c>
      <c r="D322" s="17"/>
      <c r="E322" s="17"/>
      <c r="F322" s="17"/>
      <c r="G322" s="15"/>
      <c r="H322" s="15"/>
      <c r="I322" s="16"/>
      <c r="J322" s="16"/>
    </row>
    <row r="323" spans="1:10" ht="15">
      <c r="A323" s="49"/>
      <c r="B323" s="17" t="s">
        <v>14</v>
      </c>
      <c r="C323" s="1"/>
      <c r="D323" s="1"/>
      <c r="E323" s="8"/>
      <c r="F323" s="8"/>
      <c r="G323" s="15"/>
      <c r="H323" s="15"/>
      <c r="I323" s="16"/>
      <c r="J323" s="16"/>
    </row>
    <row r="324" spans="1:10" ht="15">
      <c r="A324" s="49"/>
      <c r="C324" s="1"/>
      <c r="D324" s="1"/>
      <c r="E324" s="8"/>
      <c r="F324" s="8"/>
      <c r="G324" s="15"/>
      <c r="H324" s="15"/>
      <c r="I324" s="16"/>
      <c r="J324" s="16"/>
    </row>
    <row r="325" spans="1:10" ht="15">
      <c r="A325" s="49"/>
      <c r="C325" s="1"/>
      <c r="D325" s="1"/>
      <c r="E325" s="8"/>
      <c r="F325" s="8"/>
      <c r="G325" s="15"/>
      <c r="H325" s="15"/>
      <c r="I325" s="16"/>
      <c r="J325" s="16"/>
    </row>
    <row r="326" spans="1:10" ht="15">
      <c r="A326" s="49"/>
      <c r="B326" s="58" t="s">
        <v>24</v>
      </c>
      <c r="D326" s="54"/>
      <c r="E326" s="54"/>
      <c r="F326" s="54"/>
      <c r="G326" s="54"/>
      <c r="H326" s="15"/>
      <c r="I326" s="16"/>
      <c r="J326" s="16"/>
    </row>
    <row r="327" spans="1:10" ht="15">
      <c r="A327" s="49"/>
      <c r="C327" s="15"/>
      <c r="D327" s="15"/>
      <c r="E327" s="16"/>
      <c r="F327" s="16"/>
      <c r="G327" s="15"/>
      <c r="H327" s="15"/>
      <c r="I327" s="16"/>
      <c r="J327" s="16"/>
    </row>
    <row r="328" spans="1:10" ht="15">
      <c r="A328" s="49"/>
      <c r="B328" s="59" t="s">
        <v>20</v>
      </c>
      <c r="C328" s="55"/>
      <c r="D328" s="55"/>
      <c r="E328" s="56"/>
      <c r="F328" s="56"/>
      <c r="G328" s="55"/>
      <c r="H328" s="55"/>
      <c r="I328" s="56"/>
      <c r="J328" s="16"/>
    </row>
    <row r="329" spans="1:10" ht="15">
      <c r="A329" s="49"/>
      <c r="B329" s="8"/>
      <c r="C329" s="15"/>
      <c r="D329" s="15"/>
      <c r="E329" s="16"/>
      <c r="F329" s="16"/>
      <c r="G329" s="15"/>
      <c r="H329" s="15"/>
      <c r="I329" s="16"/>
      <c r="J329" s="16"/>
    </row>
    <row r="330" spans="1:10" ht="15">
      <c r="A330" s="49"/>
      <c r="B330" s="49"/>
      <c r="C330" s="15"/>
      <c r="D330" s="15"/>
      <c r="E330" s="16"/>
      <c r="F330" s="16"/>
      <c r="G330" s="15"/>
      <c r="H330" s="15"/>
      <c r="I330" s="16"/>
      <c r="J330" s="16"/>
    </row>
    <row r="331" spans="1:10" ht="15">
      <c r="A331" s="49"/>
      <c r="B331" s="49"/>
      <c r="C331" s="15"/>
      <c r="D331" s="15"/>
      <c r="E331" s="16"/>
      <c r="F331" s="16"/>
      <c r="G331" s="15"/>
      <c r="H331" s="15"/>
      <c r="I331" s="16"/>
      <c r="J331" s="16"/>
    </row>
    <row r="332" spans="2:10" ht="15">
      <c r="B332" s="49"/>
      <c r="C332" s="15"/>
      <c r="D332" s="15"/>
      <c r="E332" s="16"/>
      <c r="F332" s="16"/>
      <c r="G332" s="15"/>
      <c r="H332" s="15"/>
      <c r="I332" s="16"/>
      <c r="J332" s="16"/>
    </row>
  </sheetData>
  <sheetProtection/>
  <mergeCells count="20">
    <mergeCell ref="B29:K29"/>
    <mergeCell ref="B30:K30"/>
    <mergeCell ref="E16:F16"/>
    <mergeCell ref="E21:F21"/>
    <mergeCell ref="C1:D1"/>
    <mergeCell ref="C6:D6"/>
    <mergeCell ref="C11:D11"/>
    <mergeCell ref="G6:H6"/>
    <mergeCell ref="I6:J6"/>
    <mergeCell ref="E6:F6"/>
    <mergeCell ref="E11:F11"/>
    <mergeCell ref="E1:F1"/>
    <mergeCell ref="G1:H1"/>
    <mergeCell ref="I1:J1"/>
    <mergeCell ref="B27:K27"/>
    <mergeCell ref="B28:K28"/>
    <mergeCell ref="G14:H14"/>
    <mergeCell ref="C16:D16"/>
    <mergeCell ref="C21:D21"/>
    <mergeCell ref="G13:J13"/>
  </mergeCells>
  <conditionalFormatting sqref="G13:G22 L25:N30 G31:J38 O1:O54 L12:L21 M12:N20 P58:Q58 D7:F10 C12:F15 D17:F20 C22:F25 H2:J5 H7:J10 D2:F5 K19:K26 C1:C11 C16:C21 G1:G10 P1:U57 H15:H22 I14:J22">
    <cfRule type="cellIs" priority="229" dxfId="10" operator="equal" stopIfTrue="1">
      <formula>"Exempt"</formula>
    </cfRule>
  </conditionalFormatting>
  <conditionalFormatting sqref="C1:D1">
    <cfRule type="cellIs" priority="10" dxfId="0" operator="equal" stopIfTrue="1">
      <formula>"Exempt"</formula>
    </cfRule>
  </conditionalFormatting>
  <conditionalFormatting sqref="C6:D6">
    <cfRule type="cellIs" priority="9" dxfId="0" operator="equal" stopIfTrue="1">
      <formula>"Exempt"</formula>
    </cfRule>
  </conditionalFormatting>
  <conditionalFormatting sqref="C11:D11">
    <cfRule type="cellIs" priority="8" dxfId="0" operator="equal" stopIfTrue="1">
      <formula>"Exempt"</formula>
    </cfRule>
  </conditionalFormatting>
  <conditionalFormatting sqref="C16:D16">
    <cfRule type="cellIs" priority="7" dxfId="0" operator="equal" stopIfTrue="1">
      <formula>"Exempt"</formula>
    </cfRule>
  </conditionalFormatting>
  <conditionalFormatting sqref="C21:D21">
    <cfRule type="cellIs" priority="6" dxfId="0" operator="equal" stopIfTrue="1">
      <formula>"Exempt"</formula>
    </cfRule>
  </conditionalFormatting>
  <conditionalFormatting sqref="G1">
    <cfRule type="cellIs" priority="5" dxfId="0" operator="equal" stopIfTrue="1">
      <formula>"Exempt"</formula>
    </cfRule>
  </conditionalFormatting>
  <conditionalFormatting sqref="G6">
    <cfRule type="cellIs" priority="4" dxfId="0" operator="equal" stopIfTrue="1">
      <formula>"Exempt"</formula>
    </cfRule>
  </conditionalFormatting>
  <conditionalFormatting sqref="G1:H1">
    <cfRule type="cellIs" priority="3" dxfId="0" operator="equal" stopIfTrue="1">
      <formula>"Exempt"</formula>
    </cfRule>
  </conditionalFormatting>
  <conditionalFormatting sqref="G6">
    <cfRule type="cellIs" priority="2" dxfId="0" operator="equal" stopIfTrue="1">
      <formula>"Exempt"</formula>
    </cfRule>
  </conditionalFormatting>
  <conditionalFormatting sqref="G6:H6">
    <cfRule type="cellIs" priority="1" dxfId="0" operator="equal" stopIfTrue="1">
      <formula>"Exempt"</formula>
    </cfRule>
  </conditionalFormatting>
  <printOptions horizontalCentered="1" verticalCentered="1"/>
  <pageMargins left="0.1968503937007874" right="0.15748031496062992" top="0.15748031496062992" bottom="0.2755905511811024" header="0.15748031496062992" footer="0.1968503937007874"/>
  <pageSetup fitToHeight="1" fitToWidth="1" horizontalDpi="600" verticalDpi="600" orientation="landscape" paperSize="9" scale="97" r:id="rId2"/>
  <headerFooter scaleWithDoc="0" alignWithMargins="0">
    <oddHeader>&amp;C&amp;"Arial,Gras"&amp;20&amp;K0070C0CHAMPIONNAT MASCULIN
DIVISION 1 
POULE B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Hewlett-Packard Company</cp:lastModifiedBy>
  <cp:lastPrinted>2020-03-03T13:41:26Z</cp:lastPrinted>
  <dcterms:created xsi:type="dcterms:W3CDTF">2006-10-25T14:55:56Z</dcterms:created>
  <dcterms:modified xsi:type="dcterms:W3CDTF">2021-05-26T07:23:34Z</dcterms:modified>
  <cp:category/>
  <cp:version/>
  <cp:contentType/>
  <cp:contentStatus/>
</cp:coreProperties>
</file>